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<sst xmlns="http://schemas.openxmlformats.org/spreadsheetml/2006/main" count="205" uniqueCount="174">
  <si>
    <t>Номер строки</t>
  </si>
  <si>
    <t>0102</t>
  </si>
  <si>
    <t>0103</t>
  </si>
  <si>
    <t>0104</t>
  </si>
  <si>
    <t>0300</t>
  </si>
  <si>
    <t>0400</t>
  </si>
  <si>
    <t>0500</t>
  </si>
  <si>
    <t>0700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</si>
  <si>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</si>
  <si>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</si>
  <si>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</si>
  <si>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</si>
  <si>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</si>
  <si>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</si>
  <si>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</si>
  <si>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</si>
  <si>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0412</t>
  </si>
  <si>
    <t>0502</t>
  </si>
  <si>
    <t>0707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</si>
  <si>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</si>
  <si>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</si>
  <si>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</si>
  <si>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</si>
  <si>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</si>
  <si>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</si>
  <si>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</si>
  <si>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</si>
  <si>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</si>
  <si>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</si>
  <si>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</si>
  <si>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</si>
  <si>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</si>
  <si>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</si>
  <si>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 xml:space="preserve">    ГОСУДАРСТВЕННАЯ ПОШЛИНА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</si>
  <si>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</si>
  <si>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</si>
  <si>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</si>
  <si>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</si>
  <si>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</si>
  <si>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</si>
  <si>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</si>
  <si>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</si>
  <si>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</si>
  <si>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</si>
  <si>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</si>
  <si>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</si>
  <si>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</si>
  <si>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</si>
  <si>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</si>
  <si>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</si>
  <si>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</si>
  <si>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</si>
  <si>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</si>
  <si>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Молодежная политика и оздоровление детей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</si>
  <si>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</si>
  <si>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</si>
  <si>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</si>
  <si>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</si>
  <si>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</si>
  <si>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Всего расходов:</t>
  </si>
  <si>
    <t>00010000000000000000</t>
  </si>
  <si>
    <t>00010100000000000000</t>
  </si>
  <si>
    <t>00010800000000000000</t>
  </si>
  <si>
    <t>00011100000000000000</t>
  </si>
  <si>
    <t>00011105013100000120</t>
  </si>
  <si>
    <t>00020000000000000000</t>
  </si>
  <si>
    <t>00020200000000000000</t>
  </si>
  <si>
    <t>00010102030011000110</t>
  </si>
  <si>
    <t xml:space="preserve">    ЗАДОЛЖЕННОСТЬ ПО ОТМЕНЕННЫМ НАЛОГАМ, СБОРАМ И ИНЫМ ОБЯЗАТЕЛЬНЫМ ПЛАТЕЖАМ</t>
  </si>
  <si>
    <t>00010900000000000000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</si>
  <si>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</si>
  <si>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</si>
  <si>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</si>
  <si>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>в рублях</t>
  </si>
  <si>
    <t>в процентах к сумме средств, отраженных в графе 4</t>
  </si>
  <si>
    <t xml:space="preserve">    НАЛОГИ НА ИМУЩЕСТВО</t>
  </si>
  <si>
    <t>00010600000000000000</t>
  </si>
  <si>
    <t xml:space="preserve">      налог на имущество физических лиц, зачисляемый в местные бюджеты</t>
  </si>
  <si>
    <t>00010601030101000110</t>
  </si>
  <si>
    <t xml:space="preserve">      налог на имущество физ. лиц, зачисляемый в бюджеты поселений</t>
  </si>
  <si>
    <t>00010601030102000110</t>
  </si>
  <si>
    <t xml:space="preserve">      земельный налог, зачисляемый в бюджеты поселений</t>
  </si>
  <si>
    <t>00010606013101000110</t>
  </si>
  <si>
    <t xml:space="preserve">      земельный налог,</t>
  </si>
  <si>
    <t>00010606013102000110</t>
  </si>
  <si>
    <t xml:space="preserve">      земельный налог</t>
  </si>
  <si>
    <t>00010606023101000110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</si>
  <si>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</si>
  <si>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</t>
  </si>
  <si>
    <t xml:space="preserve">      земельный налог (по обязательствам возникшим до 01.01.2006) мобилизуемый на территории поселе</t>
  </si>
  <si>
    <t>00010904053102000110</t>
  </si>
  <si>
    <t>00011105035100001120</t>
  </si>
  <si>
    <t xml:space="preserve">      Субвенции бюджетам поселений на осуществление первичного воинского учета на территориях, где отсутствую военные комиссариаты</t>
  </si>
  <si>
    <t>00020203015100000151</t>
  </si>
  <si>
    <t>00020203024100000151</t>
  </si>
  <si>
    <t>00020204999100000151</t>
  </si>
  <si>
    <t>Приложение 1</t>
  </si>
  <si>
    <t>Приложение 2</t>
  </si>
  <si>
    <t>00010102040011000110</t>
  </si>
  <si>
    <t>00010102010014000110</t>
  </si>
  <si>
    <t>00010606023102000110</t>
  </si>
  <si>
    <t xml:space="preserve">    ДОХОДЫ ОТ ОКАЗАНИЯ ПЛАТНЫХ УСЛУГ И КОМПЕНСАЦИИ ЗАТРАТ ГОСУДАРСТВА</t>
  </si>
  <si>
    <t>00011300000000000000</t>
  </si>
  <si>
    <t>00011301995100004130</t>
  </si>
  <si>
    <t xml:space="preserve">      Субвенции бюджетам поселений на выполнение передаваемых полномочий субъектов Российской Федерации</t>
  </si>
  <si>
    <t>Сумма средств, предусмотренная на 2013 год в Решении о местном бюджете, в рублях</t>
  </si>
  <si>
    <t>0314</t>
  </si>
  <si>
    <t>1400</t>
  </si>
  <si>
    <t>1403</t>
  </si>
  <si>
    <t>00010102020011000110</t>
  </si>
  <si>
    <t>00011700000000000000</t>
  </si>
  <si>
    <t>00011701050100000180</t>
  </si>
  <si>
    <t>00020204025100000151</t>
  </si>
  <si>
    <t xml:space="preserve">      Другие вопросы в области национальной безопасности и правоохранительной деятельности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</si>
  <si>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</si>
  <si>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</si>
  <si>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Единица измерения: руб.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</si>
  <si>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</si>
  <si>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</si>
  <si>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</si>
  <si>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</si>
  <si>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</si>
  <si>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 xml:space="preserve">      Жилищное хозяйство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</si>
  <si>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</si>
  <si>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</si>
  <si>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</si>
  <si>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0501</t>
  </si>
  <si>
    <t>1000</t>
  </si>
  <si>
    <t>1001</t>
  </si>
  <si>
    <t>1003</t>
  </si>
  <si>
    <t xml:space="preserve">      Транспорт</t>
  </si>
  <si>
    <t>0408</t>
  </si>
  <si>
    <t xml:space="preserve">    НАЛОГИ НА СОВОКУПНЫЙ ДОХОД</t>
  </si>
  <si>
    <t xml:space="preserve">    ДОХОДЫ ОТ ПРОДАЖИ МАТЕРИАЛЬНЫХ И НЕМАТЕРИАЛЬНЫХ АКТИВОВ</t>
  </si>
  <si>
    <t>Информация об исполнении расходов бюджета муниципального образования Камышловский муниципальный район на 01.09.2013 года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</si>
  <si>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</si>
  <si>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</si>
  <si>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</si>
  <si>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</si>
  <si>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</si>
  <si>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</si>
  <si>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</si>
  <si>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</si>
  <si>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</si>
  <si>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</si>
  <si>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Связь и информатика</t>
  </si>
  <si>
    <t>0410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</si>
  <si>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</si>
  <si>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</si>
  <si>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</si>
  <si>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</si>
  <si>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</si>
  <si>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</si>
  <si>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</si>
  <si>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</si>
  <si>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</si>
  <si>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</si>
  <si>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Другие вопросы в области образования</t>
  </si>
  <si>
    <t>0709</t>
  </si>
  <si>
    <t xml:space="preserve">      Другие вопросы в области культуры, кинематографии</t>
  </si>
  <si>
    <t>0804</t>
  </si>
  <si>
    <t xml:space="preserve">      Другие вопросы в области социальной политики</t>
  </si>
  <si>
    <t>1006</t>
  </si>
  <si>
    <t xml:space="preserve">      Физическая культура</t>
  </si>
  <si>
    <t>1101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</si>
  <si>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</si>
  <si>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</si>
  <si>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>Информация об исполнении доходов бюджета муниципального образования Камышловский муниципальный район на 01.09.2013 года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</si>
  <si>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</si>
  <si>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</si>
  <si>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</si>
  <si>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ФЕРАЦИИ ОТ ВОЗВРАТА ОСТАТКОВ СУБСИДИЙ,СУБВЕНЦИЙ И ИНЫХ МЕЖБЮДЖЕТНЫХ ТРАНСФЕРТОВ, ИМЕЮЩИХ ЦЕЛЕВОЕ НАЗНАЧЕНИЕ, ПРОШЛЫХ ЛЕТ</t>
  </si>
  <si>
    <t>ВОЗВРАТ ОСТАТКОВ СУБСИДИЙ, СУБВЕНЦИЙ И  ИНЫХ МЕЖБЮДЖЕТНЫХ ТРАНСФЕРТОВ, ИМЕЮЩИХ ЦЕЛЕВОЕ НАЗНАЧЕНИЕ, ПРОШЛЫХ ЛЕТ</t>
  </si>
  <si>
    <t xml:space="preserve">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</si>
</sst>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#,##0.00&quot;р.&quot;"/>
  </numFmts>
  <fonts count="32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0"/>
    </font>
    <font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25" fillId="24" borderId="0" xfId="88" applyFont="1" applyFill="1">
      <alignment/>
      <protection/>
    </xf>
    <xf numFmtId="4" fontId="26" fillId="6" borderId="10" xfId="88" applyNumberFormat="1" applyFont="1" applyFill="1" applyBorder="1" applyAlignment="1">
      <alignment horizontal="right" vertical="top" shrinkToFit="1"/>
      <protection/>
    </xf>
    <xf numFmtId="0" fontId="24" fillId="0" borderId="0" xfId="0" applyFont="1" applyFill="1" applyAlignment="1">
      <alignment/>
    </xf>
    <xf numFmtId="49" fontId="26" fillId="24" borderId="10" xfId="88" applyNumberFormat="1" applyFont="1" applyFill="1" applyBorder="1" applyAlignment="1">
      <alignment horizontal="center" vertical="top" shrinkToFit="1"/>
      <protection/>
    </xf>
    <xf numFmtId="4" fontId="25" fillId="6" borderId="10" xfId="88" applyNumberFormat="1" applyFont="1" applyFill="1" applyBorder="1" applyAlignment="1">
      <alignment horizontal="right" vertical="top" shrinkToFit="1"/>
      <protection/>
    </xf>
    <xf numFmtId="4" fontId="25" fillId="22" borderId="12" xfId="88" applyNumberFormat="1" applyFont="1" applyFill="1" applyBorder="1" applyAlignment="1">
      <alignment horizontal="right" vertical="top" shrinkToFit="1"/>
      <protection/>
    </xf>
    <xf numFmtId="0" fontId="7" fillId="0" borderId="0" xfId="88">
      <alignment/>
      <protection/>
    </xf>
    <xf numFmtId="0" fontId="26" fillId="24" borderId="0" xfId="88" applyFont="1" applyFill="1" applyAlignment="1">
      <alignment horizontal="left" wrapText="1"/>
      <protection/>
    </xf>
    <xf numFmtId="0" fontId="27" fillId="24" borderId="0" xfId="88" applyFont="1" applyFill="1" applyAlignment="1">
      <alignment horizontal="center" wrapText="1"/>
      <protection/>
    </xf>
    <xf numFmtId="0" fontId="27" fillId="24" borderId="0" xfId="88" applyFont="1" applyFill="1" applyAlignment="1">
      <alignment horizontal="center"/>
      <protection/>
    </xf>
    <xf numFmtId="0" fontId="26" fillId="24" borderId="10" xfId="88" applyFont="1" applyFill="1" applyBorder="1" applyAlignment="1">
      <alignment horizontal="center" vertical="center" wrapText="1"/>
      <protection/>
    </xf>
    <xf numFmtId="0" fontId="26" fillId="24" borderId="10" xfId="88" applyFont="1" applyFill="1" applyBorder="1" applyAlignment="1">
      <alignment horizontal="left" vertical="top" wrapText="1"/>
      <protection/>
    </xf>
    <xf numFmtId="0" fontId="26" fillId="24" borderId="10" xfId="88" applyFont="1" applyFill="1" applyBorder="1" applyAlignment="1">
      <alignment horizontal="center" vertical="top" wrapText="1"/>
      <protection/>
    </xf>
    <xf numFmtId="49" fontId="25" fillId="24" borderId="10" xfId="88" applyNumberFormat="1" applyFont="1" applyFill="1" applyBorder="1" applyAlignment="1">
      <alignment horizontal="left" vertical="top" shrinkToFit="1"/>
      <protection/>
    </xf>
    <xf numFmtId="4" fontId="25" fillId="22" borderId="10" xfId="88" applyNumberFormat="1" applyFont="1" applyFill="1" applyBorder="1" applyAlignment="1">
      <alignment horizontal="right" vertical="top" shrinkToFit="1"/>
      <protection/>
    </xf>
    <xf numFmtId="0" fontId="26" fillId="24" borderId="0" xfId="88" applyFont="1" applyFill="1">
      <alignment/>
      <protection/>
    </xf>
    <xf numFmtId="4" fontId="25" fillId="25" borderId="10" xfId="88" applyNumberFormat="1" applyFont="1" applyFill="1" applyBorder="1" applyAlignment="1">
      <alignment vertical="top" shrinkToFit="1"/>
      <protection/>
    </xf>
    <xf numFmtId="10" fontId="25" fillId="25" borderId="10" xfId="88" applyNumberFormat="1" applyFont="1" applyFill="1" applyBorder="1" applyAlignment="1">
      <alignment vertical="top" shrinkToFit="1"/>
      <protection/>
    </xf>
    <xf numFmtId="4" fontId="25" fillId="6" borderId="10" xfId="90" applyNumberFormat="1" applyFont="1" applyFill="1" applyBorder="1" applyAlignment="1">
      <alignment horizontal="right" vertical="top" shrinkToFit="1"/>
      <protection/>
    </xf>
    <xf numFmtId="4" fontId="25" fillId="22" borderId="10" xfId="90" applyNumberFormat="1" applyFont="1" applyFill="1" applyBorder="1" applyAlignment="1">
      <alignment horizontal="right" vertical="top" shrinkToFit="1"/>
      <protection/>
    </xf>
    <xf numFmtId="189" fontId="26" fillId="24" borderId="10" xfId="0" applyNumberFormat="1" applyFont="1" applyFill="1" applyBorder="1" applyAlignment="1">
      <alignment horizontal="left" vertical="top" wrapText="1"/>
    </xf>
    <xf numFmtId="4" fontId="25" fillId="0" borderId="10" xfId="90" applyNumberFormat="1" applyFont="1" applyFill="1" applyBorder="1" applyAlignment="1">
      <alignment horizontal="right" vertical="top" shrinkToFit="1"/>
      <protection/>
    </xf>
    <xf numFmtId="4" fontId="25" fillId="0" borderId="10" xfId="88" applyNumberFormat="1" applyFont="1" applyFill="1" applyBorder="1" applyAlignment="1">
      <alignment vertical="top" shrinkToFit="1"/>
      <protection/>
    </xf>
    <xf numFmtId="4" fontId="25" fillId="6" borderId="10" xfId="91" applyNumberFormat="1" applyFont="1" applyFill="1" applyBorder="1" applyAlignment="1">
      <alignment horizontal="right" vertical="top" shrinkToFit="1"/>
      <protection/>
    </xf>
    <xf numFmtId="4" fontId="25" fillId="22" borderId="12" xfId="91" applyNumberFormat="1" applyFont="1" applyFill="1" applyBorder="1" applyAlignment="1">
      <alignment horizontal="right" vertical="top" shrinkToFit="1"/>
      <protection/>
    </xf>
    <xf numFmtId="49" fontId="26" fillId="24" borderId="10" xfId="91" applyNumberFormat="1" applyFont="1" applyFill="1" applyBorder="1" applyAlignment="1">
      <alignment horizontal="center" vertical="top" shrinkToFit="1"/>
      <protection/>
    </xf>
    <xf numFmtId="0" fontId="25" fillId="24" borderId="10" xfId="91" applyFont="1" applyFill="1" applyBorder="1" applyAlignment="1">
      <alignment vertical="top" wrapText="1"/>
      <protection/>
    </xf>
    <xf numFmtId="0" fontId="26" fillId="24" borderId="10" xfId="91" applyFont="1" applyFill="1" applyBorder="1" applyAlignment="1">
      <alignment vertical="top" wrapText="1"/>
      <protection/>
    </xf>
    <xf numFmtId="4" fontId="26" fillId="6" borderId="10" xfId="91" applyNumberFormat="1" applyFont="1" applyFill="1" applyBorder="1" applyAlignment="1">
      <alignment horizontal="right" vertical="top" shrinkToFit="1"/>
      <protection/>
    </xf>
    <xf numFmtId="49" fontId="25" fillId="24" borderId="10" xfId="91" applyNumberFormat="1" applyFont="1" applyFill="1" applyBorder="1" applyAlignment="1">
      <alignment horizontal="center" vertical="top" shrinkToFit="1"/>
      <protection/>
    </xf>
    <xf numFmtId="0" fontId="1" fillId="0" borderId="10" xfId="0" applyFont="1" applyFill="1" applyBorder="1" applyAlignment="1">
      <alignment horizontal="center" vertical="center"/>
    </xf>
    <xf numFmtId="0" fontId="26" fillId="24" borderId="13" xfId="88" applyFont="1" applyFill="1" applyBorder="1" applyAlignment="1">
      <alignment horizontal="center" vertical="center" wrapText="1"/>
      <protection/>
    </xf>
    <xf numFmtId="0" fontId="26" fillId="24" borderId="14" xfId="88" applyFont="1" applyFill="1" applyBorder="1" applyAlignment="1">
      <alignment horizontal="center" vertical="center" wrapText="1"/>
      <protection/>
    </xf>
    <xf numFmtId="0" fontId="26" fillId="24" borderId="15" xfId="88" applyFont="1" applyFill="1" applyBorder="1" applyAlignment="1">
      <alignment horizontal="center" vertical="center" wrapText="1"/>
      <protection/>
    </xf>
    <xf numFmtId="0" fontId="7" fillId="0" borderId="11" xfId="88" applyBorder="1" applyAlignment="1">
      <alignment horizontal="center" vertical="center" wrapText="1"/>
      <protection/>
    </xf>
    <xf numFmtId="0" fontId="26" fillId="24" borderId="11" xfId="88" applyFont="1" applyFill="1" applyBorder="1" applyAlignment="1">
      <alignment horizontal="center" vertical="center" wrapText="1"/>
      <protection/>
    </xf>
    <xf numFmtId="0" fontId="26" fillId="24" borderId="0" xfId="88" applyFont="1" applyFill="1" applyAlignment="1">
      <alignment horizontal="right" wrapText="1"/>
      <protection/>
    </xf>
    <xf numFmtId="0" fontId="28" fillId="24" borderId="0" xfId="88" applyFont="1" applyFill="1" applyAlignment="1">
      <alignment horizontal="center" wrapText="1"/>
      <protection/>
    </xf>
    <xf numFmtId="0" fontId="26" fillId="24" borderId="0" xfId="88" applyFont="1" applyFill="1" applyAlignment="1">
      <alignment horizontal="left" wrapText="1"/>
      <protection/>
    </xf>
    <xf numFmtId="0" fontId="27" fillId="24" borderId="0" xfId="88" applyFont="1" applyFill="1" applyAlignment="1">
      <alignment horizontal="center" wrapText="1"/>
      <protection/>
    </xf>
    <xf numFmtId="0" fontId="27" fillId="24" borderId="0" xfId="88" applyFont="1" applyFill="1" applyAlignment="1">
      <alignment horizontal="center"/>
      <protection/>
    </xf>
    <xf numFmtId="0" fontId="26" fillId="24" borderId="16" xfId="88" applyFont="1" applyFill="1" applyBorder="1" applyAlignment="1">
      <alignment horizontal="right"/>
      <protection/>
    </xf>
    <xf numFmtId="0" fontId="26" fillId="24" borderId="17" xfId="88" applyFont="1" applyFill="1" applyBorder="1" applyAlignment="1">
      <alignment horizontal="center" vertical="center" wrapText="1"/>
      <protection/>
    </xf>
    <xf numFmtId="49" fontId="25" fillId="24" borderId="10" xfId="88" applyNumberFormat="1" applyFont="1" applyFill="1" applyBorder="1" applyAlignment="1">
      <alignment horizontal="left" vertical="top" shrinkToFit="1"/>
      <protection/>
    </xf>
    <xf numFmtId="0" fontId="29" fillId="24" borderId="15" xfId="89" applyFont="1" applyFill="1" applyBorder="1" applyAlignment="1">
      <alignment horizontal="center" vertical="center" wrapText="1"/>
      <protection/>
    </xf>
    <xf numFmtId="0" fontId="29" fillId="24" borderId="11" xfId="89" applyFont="1" applyFill="1" applyBorder="1" applyAlignment="1">
      <alignment horizontal="center" vertical="center" wrapText="1"/>
      <protection/>
    </xf>
    <xf numFmtId="0" fontId="25" fillId="24" borderId="12" xfId="88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Исполнение для сайта на 01.05.2013" xfId="89"/>
    <cellStyle name="Обычный_Исполнение июль 2013" xfId="90"/>
    <cellStyle name="Обычный_приложение 2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showGridLines="0" showZeros="0" tabSelected="1" zoomScalePageLayoutView="0" workbookViewId="0" topLeftCell="A24">
      <selection activeCell="Y42" sqref="Y42"/>
    </sheetView>
  </sheetViews>
  <sheetFormatPr defaultColWidth="9.140625" defaultRowHeight="12.75" outlineLevelRow="2"/>
  <cols>
    <col min="1" max="1" width="47.7109375" style="18" customWidth="1"/>
    <col min="2" max="16" width="0" style="18" hidden="1" customWidth="1"/>
    <col min="17" max="17" width="15.7109375" style="18" customWidth="1"/>
    <col min="18" max="24" width="0" style="18" hidden="1" customWidth="1"/>
    <col min="25" max="25" width="15.7109375" style="18" customWidth="1"/>
    <col min="26" max="33" width="0" style="18" hidden="1" customWidth="1"/>
    <col min="34" max="34" width="15.7109375" style="18" customWidth="1"/>
    <col min="35" max="16384" width="9.140625" style="18" customWidth="1"/>
  </cols>
  <sheetData>
    <row r="1" spans="1:34" ht="24" customHeight="1">
      <c r="A1" s="48" t="s">
        <v>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32.25" customHeight="1">
      <c r="A2" s="49" t="s">
        <v>167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15.75" customHeight="1" hidden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20"/>
    </row>
    <row r="5" spans="1:34" ht="15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21"/>
    </row>
    <row r="6" spans="1:34" ht="15">
      <c r="A6" s="53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30.75" customHeight="1">
      <c r="A7" s="45" t="s">
        <v>20</v>
      </c>
      <c r="B7" s="45" t="s">
        <v>21</v>
      </c>
      <c r="C7" s="45" t="s">
        <v>21</v>
      </c>
      <c r="D7" s="45" t="s">
        <v>21</v>
      </c>
      <c r="E7" s="43" t="s">
        <v>22</v>
      </c>
      <c r="F7" s="54"/>
      <c r="G7" s="44"/>
      <c r="H7" s="43" t="s">
        <v>23</v>
      </c>
      <c r="I7" s="54"/>
      <c r="J7" s="44"/>
      <c r="K7" s="45" t="s">
        <v>21</v>
      </c>
      <c r="L7" s="45" t="s">
        <v>21</v>
      </c>
      <c r="M7" s="45" t="s">
        <v>21</v>
      </c>
      <c r="N7" s="45" t="s">
        <v>21</v>
      </c>
      <c r="O7" s="45" t="s">
        <v>21</v>
      </c>
      <c r="P7" s="45" t="s">
        <v>21</v>
      </c>
      <c r="Q7" s="56" t="s">
        <v>105</v>
      </c>
      <c r="R7" s="45" t="s">
        <v>21</v>
      </c>
      <c r="S7" s="45" t="s">
        <v>21</v>
      </c>
      <c r="T7" s="45" t="s">
        <v>21</v>
      </c>
      <c r="U7" s="45" t="s">
        <v>21</v>
      </c>
      <c r="V7" s="45" t="s">
        <v>21</v>
      </c>
      <c r="W7" s="43" t="s">
        <v>24</v>
      </c>
      <c r="X7" s="54"/>
      <c r="Y7" s="44"/>
      <c r="Z7" s="43" t="s">
        <v>25</v>
      </c>
      <c r="AA7" s="54"/>
      <c r="AB7" s="44"/>
      <c r="AC7" s="22" t="s">
        <v>21</v>
      </c>
      <c r="AD7" s="43" t="s">
        <v>26</v>
      </c>
      <c r="AE7" s="44"/>
      <c r="AF7" s="43" t="s">
        <v>27</v>
      </c>
      <c r="AG7" s="44"/>
      <c r="AH7" s="45" t="s">
        <v>28</v>
      </c>
    </row>
    <row r="8" spans="1:34" ht="36.75" customHeight="1">
      <c r="A8" s="47"/>
      <c r="B8" s="47"/>
      <c r="C8" s="47"/>
      <c r="D8" s="47"/>
      <c r="E8" s="22" t="s">
        <v>21</v>
      </c>
      <c r="F8" s="22" t="s">
        <v>21</v>
      </c>
      <c r="G8" s="22" t="s">
        <v>21</v>
      </c>
      <c r="H8" s="22" t="s">
        <v>21</v>
      </c>
      <c r="I8" s="22" t="s">
        <v>21</v>
      </c>
      <c r="J8" s="22" t="s">
        <v>21</v>
      </c>
      <c r="K8" s="47"/>
      <c r="L8" s="47"/>
      <c r="M8" s="47"/>
      <c r="N8" s="47"/>
      <c r="O8" s="47"/>
      <c r="P8" s="47"/>
      <c r="Q8" s="57"/>
      <c r="R8" s="47"/>
      <c r="S8" s="47"/>
      <c r="T8" s="47"/>
      <c r="U8" s="47"/>
      <c r="V8" s="47"/>
      <c r="W8" s="22" t="s">
        <v>21</v>
      </c>
      <c r="X8" s="22" t="s">
        <v>21</v>
      </c>
      <c r="Y8" s="22" t="s">
        <v>29</v>
      </c>
      <c r="Z8" s="22" t="s">
        <v>21</v>
      </c>
      <c r="AA8" s="22" t="s">
        <v>21</v>
      </c>
      <c r="AB8" s="22" t="s">
        <v>21</v>
      </c>
      <c r="AC8" s="22"/>
      <c r="AD8" s="22" t="s">
        <v>21</v>
      </c>
      <c r="AE8" s="22" t="s">
        <v>21</v>
      </c>
      <c r="AF8" s="22" t="s">
        <v>21</v>
      </c>
      <c r="AG8" s="22" t="s">
        <v>21</v>
      </c>
      <c r="AH8" s="46"/>
    </row>
    <row r="9" spans="1:34" ht="15">
      <c r="A9" s="23" t="s">
        <v>30</v>
      </c>
      <c r="B9" s="15" t="s">
        <v>60</v>
      </c>
      <c r="C9" s="15"/>
      <c r="D9" s="15"/>
      <c r="E9" s="24"/>
      <c r="F9" s="15"/>
      <c r="G9" s="15"/>
      <c r="H9" s="15"/>
      <c r="I9" s="15"/>
      <c r="J9" s="15"/>
      <c r="K9" s="15"/>
      <c r="L9" s="15"/>
      <c r="M9" s="15"/>
      <c r="N9" s="16">
        <v>0</v>
      </c>
      <c r="O9" s="16">
        <v>23596000</v>
      </c>
      <c r="P9" s="16">
        <v>0</v>
      </c>
      <c r="Q9" s="33">
        <v>264235247</v>
      </c>
      <c r="R9" s="33"/>
      <c r="S9" s="33"/>
      <c r="T9" s="33"/>
      <c r="U9" s="33"/>
      <c r="V9" s="33"/>
      <c r="W9" s="33"/>
      <c r="X9" s="33"/>
      <c r="Y9" s="33">
        <v>186293402.1</v>
      </c>
      <c r="Z9" s="30">
        <v>3327360.96</v>
      </c>
      <c r="AA9" s="28">
        <v>14623664.37</v>
      </c>
      <c r="AB9" s="28">
        <v>14623664.37</v>
      </c>
      <c r="AC9" s="28">
        <v>14623664.37</v>
      </c>
      <c r="AD9" s="28">
        <v>8972335.63</v>
      </c>
      <c r="AE9" s="29">
        <v>0.6198</v>
      </c>
      <c r="AF9" s="28">
        <v>8972335.63</v>
      </c>
      <c r="AG9" s="29">
        <v>0.6198</v>
      </c>
      <c r="AH9" s="29">
        <f>Y9/Q9</f>
        <v>0.7050285842448566</v>
      </c>
    </row>
    <row r="10" spans="1:34" ht="15" outlineLevel="1">
      <c r="A10" s="23" t="s">
        <v>31</v>
      </c>
      <c r="B10" s="15" t="s">
        <v>61</v>
      </c>
      <c r="C10" s="15"/>
      <c r="D10" s="15"/>
      <c r="E10" s="24"/>
      <c r="F10" s="15"/>
      <c r="G10" s="15"/>
      <c r="H10" s="15"/>
      <c r="I10" s="15"/>
      <c r="J10" s="15"/>
      <c r="K10" s="15"/>
      <c r="L10" s="15"/>
      <c r="M10" s="15"/>
      <c r="N10" s="16">
        <v>0</v>
      </c>
      <c r="O10" s="16">
        <v>22916000</v>
      </c>
      <c r="P10" s="16">
        <v>0</v>
      </c>
      <c r="Q10" s="33">
        <v>248136947</v>
      </c>
      <c r="R10" s="33"/>
      <c r="S10" s="33"/>
      <c r="T10" s="33"/>
      <c r="U10" s="33"/>
      <c r="V10" s="33"/>
      <c r="W10" s="33"/>
      <c r="X10" s="33"/>
      <c r="Y10" s="33">
        <v>175582694.46</v>
      </c>
      <c r="Z10" s="30">
        <v>2718728.72</v>
      </c>
      <c r="AA10" s="28">
        <v>14383176.92</v>
      </c>
      <c r="AB10" s="28">
        <v>14383176.92</v>
      </c>
      <c r="AC10" s="28">
        <v>14383176.92</v>
      </c>
      <c r="AD10" s="28">
        <v>8532823.08</v>
      </c>
      <c r="AE10" s="29">
        <v>0.6276</v>
      </c>
      <c r="AF10" s="28">
        <v>8532823.08</v>
      </c>
      <c r="AG10" s="29">
        <v>0.6276</v>
      </c>
      <c r="AH10" s="29">
        <f aca="true" t="shared" si="0" ref="AH10:AH41">Y10/Q10</f>
        <v>0.7076039928064402</v>
      </c>
    </row>
    <row r="11" spans="1:34" ht="75" customHeight="1" hidden="1" outlineLevel="2">
      <c r="A11" s="23" t="s">
        <v>117</v>
      </c>
      <c r="B11" s="15" t="s">
        <v>32</v>
      </c>
      <c r="C11" s="15"/>
      <c r="D11" s="15"/>
      <c r="E11" s="24"/>
      <c r="F11" s="15"/>
      <c r="G11" s="15"/>
      <c r="H11" s="15"/>
      <c r="I11" s="15"/>
      <c r="J11" s="15"/>
      <c r="K11" s="15"/>
      <c r="L11" s="15"/>
      <c r="M11" s="15"/>
      <c r="N11" s="16">
        <v>0</v>
      </c>
      <c r="O11" s="16">
        <v>22912000</v>
      </c>
      <c r="P11" s="16">
        <v>0</v>
      </c>
      <c r="Q11" s="33"/>
      <c r="R11" s="34"/>
      <c r="S11" s="34"/>
      <c r="T11" s="34"/>
      <c r="U11" s="34"/>
      <c r="V11" s="34"/>
      <c r="W11" s="34"/>
      <c r="X11" s="34"/>
      <c r="Y11" s="34"/>
      <c r="Z11" s="28">
        <v>0</v>
      </c>
      <c r="AA11" s="28">
        <v>14355875.13</v>
      </c>
      <c r="AB11" s="28">
        <v>14355875.13</v>
      </c>
      <c r="AC11" s="28">
        <v>14355875.13</v>
      </c>
      <c r="AD11" s="28">
        <v>8556124.87</v>
      </c>
      <c r="AE11" s="29">
        <v>0.6266</v>
      </c>
      <c r="AF11" s="28">
        <v>8556124.87</v>
      </c>
      <c r="AG11" s="29">
        <v>0.6266</v>
      </c>
      <c r="AH11" s="29" t="e">
        <f t="shared" si="0"/>
        <v>#DIV/0!</v>
      </c>
    </row>
    <row r="12" spans="1:34" ht="76.5" hidden="1" outlineLevel="2">
      <c r="A12" s="23" t="s">
        <v>118</v>
      </c>
      <c r="B12" s="15" t="s">
        <v>99</v>
      </c>
      <c r="C12" s="15"/>
      <c r="D12" s="15"/>
      <c r="E12" s="24"/>
      <c r="F12" s="15"/>
      <c r="G12" s="15"/>
      <c r="H12" s="15"/>
      <c r="I12" s="15"/>
      <c r="J12" s="15"/>
      <c r="K12" s="15"/>
      <c r="L12" s="15"/>
      <c r="M12" s="15"/>
      <c r="N12" s="16">
        <v>0</v>
      </c>
      <c r="O12" s="16">
        <v>0</v>
      </c>
      <c r="P12" s="16">
        <v>0</v>
      </c>
      <c r="Q12" s="33"/>
      <c r="R12" s="34"/>
      <c r="S12" s="34"/>
      <c r="T12" s="34"/>
      <c r="U12" s="34"/>
      <c r="V12" s="34"/>
      <c r="W12" s="34"/>
      <c r="X12" s="34"/>
      <c r="Y12" s="34"/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9"/>
      <c r="AF12" s="28">
        <v>0</v>
      </c>
      <c r="AG12" s="29"/>
      <c r="AH12" s="29"/>
    </row>
    <row r="13" spans="1:34" ht="114.75" hidden="1" outlineLevel="2">
      <c r="A13" s="23" t="s">
        <v>119</v>
      </c>
      <c r="B13" s="15" t="s">
        <v>109</v>
      </c>
      <c r="C13" s="15"/>
      <c r="D13" s="15"/>
      <c r="E13" s="24"/>
      <c r="F13" s="15"/>
      <c r="G13" s="15"/>
      <c r="H13" s="15"/>
      <c r="I13" s="15"/>
      <c r="J13" s="15"/>
      <c r="K13" s="15"/>
      <c r="L13" s="15"/>
      <c r="M13" s="15"/>
      <c r="N13" s="16">
        <v>0</v>
      </c>
      <c r="O13" s="16">
        <v>0</v>
      </c>
      <c r="P13" s="16">
        <v>0</v>
      </c>
      <c r="Q13" s="33"/>
      <c r="R13" s="34"/>
      <c r="S13" s="34"/>
      <c r="T13" s="34"/>
      <c r="U13" s="34"/>
      <c r="V13" s="34"/>
      <c r="W13" s="34"/>
      <c r="X13" s="34"/>
      <c r="Y13" s="34"/>
      <c r="Z13" s="28">
        <v>0</v>
      </c>
      <c r="AA13" s="28">
        <v>858.16</v>
      </c>
      <c r="AB13" s="28">
        <v>858.16</v>
      </c>
      <c r="AC13" s="28">
        <v>858.16</v>
      </c>
      <c r="AD13" s="28">
        <v>-858.16</v>
      </c>
      <c r="AE13" s="29"/>
      <c r="AF13" s="28">
        <v>-858.16</v>
      </c>
      <c r="AG13" s="29"/>
      <c r="AH13" s="29"/>
    </row>
    <row r="14" spans="1:34" ht="51" hidden="1" outlineLevel="2">
      <c r="A14" s="23" t="s">
        <v>70</v>
      </c>
      <c r="B14" s="15" t="s">
        <v>67</v>
      </c>
      <c r="C14" s="15"/>
      <c r="D14" s="15"/>
      <c r="E14" s="24"/>
      <c r="F14" s="15"/>
      <c r="G14" s="15"/>
      <c r="H14" s="15"/>
      <c r="I14" s="15"/>
      <c r="J14" s="15"/>
      <c r="K14" s="15"/>
      <c r="L14" s="15"/>
      <c r="M14" s="15"/>
      <c r="N14" s="16">
        <v>0</v>
      </c>
      <c r="O14" s="16">
        <v>2000</v>
      </c>
      <c r="P14" s="16">
        <v>0</v>
      </c>
      <c r="Q14" s="33"/>
      <c r="R14" s="34"/>
      <c r="S14" s="34"/>
      <c r="T14" s="34"/>
      <c r="U14" s="34"/>
      <c r="V14" s="34"/>
      <c r="W14" s="34"/>
      <c r="X14" s="34"/>
      <c r="Y14" s="34"/>
      <c r="Z14" s="28">
        <v>0</v>
      </c>
      <c r="AA14" s="28">
        <v>23993.63</v>
      </c>
      <c r="AB14" s="28">
        <v>23993.63</v>
      </c>
      <c r="AC14" s="28">
        <v>23993.63</v>
      </c>
      <c r="AD14" s="28">
        <v>-21993.63</v>
      </c>
      <c r="AE14" s="29">
        <v>11.9968</v>
      </c>
      <c r="AF14" s="28">
        <v>-21993.63</v>
      </c>
      <c r="AG14" s="29">
        <v>11.9968</v>
      </c>
      <c r="AH14" s="29" t="e">
        <f t="shared" si="0"/>
        <v>#DIV/0!</v>
      </c>
    </row>
    <row r="15" spans="1:34" ht="51" hidden="1" outlineLevel="2">
      <c r="A15" s="23" t="s">
        <v>71</v>
      </c>
      <c r="B15" s="15" t="s">
        <v>72</v>
      </c>
      <c r="C15" s="15"/>
      <c r="D15" s="15"/>
      <c r="E15" s="24"/>
      <c r="F15" s="15"/>
      <c r="G15" s="15"/>
      <c r="H15" s="15"/>
      <c r="I15" s="15"/>
      <c r="J15" s="15"/>
      <c r="K15" s="15"/>
      <c r="L15" s="15"/>
      <c r="M15" s="15"/>
      <c r="N15" s="16">
        <v>0</v>
      </c>
      <c r="O15" s="16">
        <v>0</v>
      </c>
      <c r="P15" s="16">
        <v>0</v>
      </c>
      <c r="Q15" s="33"/>
      <c r="R15" s="34"/>
      <c r="S15" s="34"/>
      <c r="T15" s="34"/>
      <c r="U15" s="34"/>
      <c r="V15" s="34"/>
      <c r="W15" s="34"/>
      <c r="X15" s="34"/>
      <c r="Y15" s="34"/>
      <c r="Z15" s="28">
        <v>0</v>
      </c>
      <c r="AA15" s="28">
        <v>1190</v>
      </c>
      <c r="AB15" s="28">
        <v>1190</v>
      </c>
      <c r="AC15" s="28">
        <v>1190</v>
      </c>
      <c r="AD15" s="28">
        <v>-1190</v>
      </c>
      <c r="AE15" s="29"/>
      <c r="AF15" s="28">
        <v>-1190</v>
      </c>
      <c r="AG15" s="29"/>
      <c r="AH15" s="29"/>
    </row>
    <row r="16" spans="1:34" ht="89.25" hidden="1" outlineLevel="2">
      <c r="A16" s="23" t="s">
        <v>120</v>
      </c>
      <c r="B16" s="15" t="s">
        <v>98</v>
      </c>
      <c r="C16" s="15"/>
      <c r="D16" s="15"/>
      <c r="E16" s="24"/>
      <c r="F16" s="15"/>
      <c r="G16" s="15"/>
      <c r="H16" s="15"/>
      <c r="I16" s="15"/>
      <c r="J16" s="15"/>
      <c r="K16" s="15"/>
      <c r="L16" s="15"/>
      <c r="M16" s="15"/>
      <c r="N16" s="16">
        <v>0</v>
      </c>
      <c r="O16" s="16">
        <v>2000</v>
      </c>
      <c r="P16" s="16">
        <v>0</v>
      </c>
      <c r="Q16" s="33"/>
      <c r="R16" s="34"/>
      <c r="S16" s="34"/>
      <c r="T16" s="34"/>
      <c r="U16" s="34"/>
      <c r="V16" s="34"/>
      <c r="W16" s="34"/>
      <c r="X16" s="34"/>
      <c r="Y16" s="34"/>
      <c r="Z16" s="28">
        <v>0</v>
      </c>
      <c r="AA16" s="28">
        <v>1260</v>
      </c>
      <c r="AB16" s="28">
        <v>1260</v>
      </c>
      <c r="AC16" s="28">
        <v>1260</v>
      </c>
      <c r="AD16" s="28">
        <v>740</v>
      </c>
      <c r="AE16" s="29">
        <v>0.63</v>
      </c>
      <c r="AF16" s="28">
        <v>740</v>
      </c>
      <c r="AG16" s="29">
        <v>0.63</v>
      </c>
      <c r="AH16" s="29" t="e">
        <f t="shared" si="0"/>
        <v>#DIV/0!</v>
      </c>
    </row>
    <row r="17" spans="1:34" ht="14.25" customHeight="1" outlineLevel="1" collapsed="1">
      <c r="A17" s="32" t="s">
        <v>132</v>
      </c>
      <c r="B17" s="15" t="s">
        <v>76</v>
      </c>
      <c r="C17" s="15"/>
      <c r="D17" s="15"/>
      <c r="E17" s="24"/>
      <c r="F17" s="15"/>
      <c r="G17" s="15"/>
      <c r="H17" s="15"/>
      <c r="I17" s="15"/>
      <c r="J17" s="15"/>
      <c r="K17" s="15"/>
      <c r="L17" s="15"/>
      <c r="M17" s="15"/>
      <c r="N17" s="16">
        <v>0</v>
      </c>
      <c r="O17" s="16">
        <v>160000</v>
      </c>
      <c r="P17" s="16">
        <v>0</v>
      </c>
      <c r="Q17" s="33">
        <v>2622000</v>
      </c>
      <c r="R17" s="33"/>
      <c r="S17" s="33"/>
      <c r="T17" s="33"/>
      <c r="U17" s="33"/>
      <c r="V17" s="33"/>
      <c r="W17" s="33"/>
      <c r="X17" s="33"/>
      <c r="Y17" s="33">
        <v>1970509.34</v>
      </c>
      <c r="Z17" s="30">
        <v>122761.33</v>
      </c>
      <c r="AA17" s="28">
        <v>69094.97</v>
      </c>
      <c r="AB17" s="28">
        <v>69094.97</v>
      </c>
      <c r="AC17" s="28">
        <v>69094.97</v>
      </c>
      <c r="AD17" s="28">
        <v>90905.03</v>
      </c>
      <c r="AE17" s="29">
        <v>0.4318</v>
      </c>
      <c r="AF17" s="28">
        <v>90905.03</v>
      </c>
      <c r="AG17" s="29">
        <v>0.4318</v>
      </c>
      <c r="AH17" s="29">
        <f t="shared" si="0"/>
        <v>0.7515291151792525</v>
      </c>
    </row>
    <row r="18" spans="1:34" ht="25.5" hidden="1" outlineLevel="2">
      <c r="A18" s="23" t="s">
        <v>77</v>
      </c>
      <c r="B18" s="15" t="s">
        <v>78</v>
      </c>
      <c r="C18" s="15"/>
      <c r="D18" s="15"/>
      <c r="E18" s="24"/>
      <c r="F18" s="15"/>
      <c r="G18" s="15"/>
      <c r="H18" s="15"/>
      <c r="I18" s="15"/>
      <c r="J18" s="15"/>
      <c r="K18" s="15"/>
      <c r="L18" s="15"/>
      <c r="M18" s="15"/>
      <c r="N18" s="16">
        <v>0</v>
      </c>
      <c r="O18" s="16">
        <v>41000</v>
      </c>
      <c r="P18" s="16">
        <v>0</v>
      </c>
      <c r="Q18" s="34"/>
      <c r="R18" s="34"/>
      <c r="S18" s="34"/>
      <c r="T18" s="34"/>
      <c r="U18" s="34"/>
      <c r="V18" s="34"/>
      <c r="W18" s="34"/>
      <c r="X18" s="34"/>
      <c r="Y18" s="34"/>
      <c r="Z18" s="28">
        <v>0</v>
      </c>
      <c r="AA18" s="28">
        <v>1341.7</v>
      </c>
      <c r="AB18" s="28">
        <v>1341.7</v>
      </c>
      <c r="AC18" s="28">
        <v>1341.7</v>
      </c>
      <c r="AD18" s="28">
        <v>39658.3</v>
      </c>
      <c r="AE18" s="29">
        <v>0.0327</v>
      </c>
      <c r="AF18" s="28">
        <v>39658.3</v>
      </c>
      <c r="AG18" s="29">
        <v>0.0327</v>
      </c>
      <c r="AH18" s="29" t="e">
        <f t="shared" si="0"/>
        <v>#DIV/0!</v>
      </c>
    </row>
    <row r="19" spans="1:34" ht="25.5" hidden="1" outlineLevel="2">
      <c r="A19" s="23" t="s">
        <v>79</v>
      </c>
      <c r="B19" s="15" t="s">
        <v>80</v>
      </c>
      <c r="C19" s="15"/>
      <c r="D19" s="15"/>
      <c r="E19" s="24"/>
      <c r="F19" s="15"/>
      <c r="G19" s="15"/>
      <c r="H19" s="15"/>
      <c r="I19" s="15"/>
      <c r="J19" s="15"/>
      <c r="K19" s="15"/>
      <c r="L19" s="15"/>
      <c r="M19" s="15"/>
      <c r="N19" s="16">
        <v>0</v>
      </c>
      <c r="O19" s="16">
        <v>0</v>
      </c>
      <c r="P19" s="16"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28">
        <v>0</v>
      </c>
      <c r="AA19" s="28">
        <v>87.34</v>
      </c>
      <c r="AB19" s="28">
        <v>87.34</v>
      </c>
      <c r="AC19" s="28">
        <v>87.34</v>
      </c>
      <c r="AD19" s="28">
        <v>-87.34</v>
      </c>
      <c r="AE19" s="29"/>
      <c r="AF19" s="28">
        <v>-87.34</v>
      </c>
      <c r="AG19" s="29"/>
      <c r="AH19" s="29"/>
    </row>
    <row r="20" spans="1:34" ht="25.5" hidden="1" outlineLevel="2">
      <c r="A20" s="23" t="s">
        <v>81</v>
      </c>
      <c r="B20" s="15" t="s">
        <v>82</v>
      </c>
      <c r="C20" s="15"/>
      <c r="D20" s="15"/>
      <c r="E20" s="24"/>
      <c r="F20" s="15"/>
      <c r="G20" s="15"/>
      <c r="H20" s="15"/>
      <c r="I20" s="15"/>
      <c r="J20" s="15"/>
      <c r="K20" s="15"/>
      <c r="L20" s="15"/>
      <c r="M20" s="15"/>
      <c r="N20" s="16">
        <v>0</v>
      </c>
      <c r="O20" s="16">
        <v>52000</v>
      </c>
      <c r="P20" s="16">
        <v>0</v>
      </c>
      <c r="Q20" s="34"/>
      <c r="R20" s="34"/>
      <c r="S20" s="34"/>
      <c r="T20" s="34"/>
      <c r="U20" s="34"/>
      <c r="V20" s="34"/>
      <c r="W20" s="34"/>
      <c r="X20" s="34"/>
      <c r="Y20" s="34"/>
      <c r="Z20" s="28">
        <v>0</v>
      </c>
      <c r="AA20" s="28">
        <v>9830.04</v>
      </c>
      <c r="AB20" s="28">
        <v>9830.04</v>
      </c>
      <c r="AC20" s="28">
        <v>9830.04</v>
      </c>
      <c r="AD20" s="28">
        <v>42169.96</v>
      </c>
      <c r="AE20" s="29">
        <v>0.189</v>
      </c>
      <c r="AF20" s="28">
        <v>42169.96</v>
      </c>
      <c r="AG20" s="29">
        <v>0.189</v>
      </c>
      <c r="AH20" s="29" t="e">
        <f t="shared" si="0"/>
        <v>#DIV/0!</v>
      </c>
    </row>
    <row r="21" spans="1:34" ht="15" hidden="1" outlineLevel="2">
      <c r="A21" s="23" t="s">
        <v>83</v>
      </c>
      <c r="B21" s="15" t="s">
        <v>84</v>
      </c>
      <c r="C21" s="15"/>
      <c r="D21" s="15"/>
      <c r="E21" s="24"/>
      <c r="F21" s="15"/>
      <c r="G21" s="15"/>
      <c r="H21" s="15"/>
      <c r="I21" s="15"/>
      <c r="J21" s="15"/>
      <c r="K21" s="15"/>
      <c r="L21" s="15"/>
      <c r="M21" s="15"/>
      <c r="N21" s="16">
        <v>0</v>
      </c>
      <c r="O21" s="16">
        <v>0</v>
      </c>
      <c r="P21" s="16">
        <v>0</v>
      </c>
      <c r="Q21" s="34"/>
      <c r="R21" s="34"/>
      <c r="S21" s="34"/>
      <c r="T21" s="34"/>
      <c r="U21" s="34"/>
      <c r="V21" s="34"/>
      <c r="W21" s="34"/>
      <c r="X21" s="34"/>
      <c r="Y21" s="34"/>
      <c r="Z21" s="28">
        <v>0</v>
      </c>
      <c r="AA21" s="28">
        <v>429.95</v>
      </c>
      <c r="AB21" s="28">
        <v>429.95</v>
      </c>
      <c r="AC21" s="28">
        <v>429.95</v>
      </c>
      <c r="AD21" s="28">
        <v>-429.95</v>
      </c>
      <c r="AE21" s="29"/>
      <c r="AF21" s="28">
        <v>-429.95</v>
      </c>
      <c r="AG21" s="29"/>
      <c r="AH21" s="29"/>
    </row>
    <row r="22" spans="1:34" ht="15" hidden="1" outlineLevel="2">
      <c r="A22" s="23" t="s">
        <v>85</v>
      </c>
      <c r="B22" s="15" t="s">
        <v>86</v>
      </c>
      <c r="C22" s="15"/>
      <c r="D22" s="15"/>
      <c r="E22" s="24"/>
      <c r="F22" s="15"/>
      <c r="G22" s="15"/>
      <c r="H22" s="15"/>
      <c r="I22" s="15"/>
      <c r="J22" s="15"/>
      <c r="K22" s="15"/>
      <c r="L22" s="15"/>
      <c r="M22" s="15"/>
      <c r="N22" s="16">
        <v>0</v>
      </c>
      <c r="O22" s="16">
        <v>67000</v>
      </c>
      <c r="P22" s="16"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28">
        <v>0</v>
      </c>
      <c r="AA22" s="28">
        <v>57296.71</v>
      </c>
      <c r="AB22" s="28">
        <v>57296.71</v>
      </c>
      <c r="AC22" s="28">
        <v>57296.71</v>
      </c>
      <c r="AD22" s="28">
        <v>9703.29</v>
      </c>
      <c r="AE22" s="29">
        <v>0.8552</v>
      </c>
      <c r="AF22" s="28">
        <v>9703.29</v>
      </c>
      <c r="AG22" s="29">
        <v>0.8552</v>
      </c>
      <c r="AH22" s="29" t="e">
        <f t="shared" si="0"/>
        <v>#DIV/0!</v>
      </c>
    </row>
    <row r="23" spans="1:34" ht="19.5" customHeight="1" hidden="1" outlineLevel="2">
      <c r="A23" s="32" t="s">
        <v>75</v>
      </c>
      <c r="B23" s="15" t="s">
        <v>100</v>
      </c>
      <c r="C23" s="15"/>
      <c r="D23" s="15"/>
      <c r="E23" s="24"/>
      <c r="F23" s="15"/>
      <c r="G23" s="15"/>
      <c r="H23" s="15"/>
      <c r="I23" s="15"/>
      <c r="J23" s="15"/>
      <c r="K23" s="15"/>
      <c r="L23" s="15"/>
      <c r="M23" s="15"/>
      <c r="N23" s="16">
        <v>0</v>
      </c>
      <c r="O23" s="16">
        <v>0</v>
      </c>
      <c r="P23" s="16">
        <v>0</v>
      </c>
      <c r="Q23" s="33"/>
      <c r="R23" s="33"/>
      <c r="S23" s="33"/>
      <c r="T23" s="33"/>
      <c r="U23" s="33"/>
      <c r="V23" s="33"/>
      <c r="W23" s="33"/>
      <c r="X23" s="33"/>
      <c r="Y23" s="33"/>
      <c r="Z23" s="30">
        <v>205143.44</v>
      </c>
      <c r="AA23" s="28">
        <v>109.23</v>
      </c>
      <c r="AB23" s="28">
        <v>109.23</v>
      </c>
      <c r="AC23" s="28">
        <v>109.23</v>
      </c>
      <c r="AD23" s="28">
        <v>-109.23</v>
      </c>
      <c r="AE23" s="29"/>
      <c r="AF23" s="28">
        <v>-109.23</v>
      </c>
      <c r="AG23" s="29"/>
      <c r="AH23" s="29" t="e">
        <f>Y23/Q23</f>
        <v>#DIV/0!</v>
      </c>
    </row>
    <row r="24" spans="1:34" ht="14.25" customHeight="1" outlineLevel="1" collapsed="1">
      <c r="A24" s="23" t="s">
        <v>33</v>
      </c>
      <c r="B24" s="15" t="s">
        <v>62</v>
      </c>
      <c r="C24" s="15"/>
      <c r="D24" s="15"/>
      <c r="E24" s="24"/>
      <c r="F24" s="15"/>
      <c r="G24" s="15"/>
      <c r="H24" s="15"/>
      <c r="I24" s="15"/>
      <c r="J24" s="15"/>
      <c r="K24" s="15"/>
      <c r="L24" s="15"/>
      <c r="M24" s="15"/>
      <c r="N24" s="16">
        <v>0</v>
      </c>
      <c r="O24" s="16">
        <v>60000</v>
      </c>
      <c r="P24" s="16">
        <v>0</v>
      </c>
      <c r="Q24" s="33"/>
      <c r="R24" s="33"/>
      <c r="S24" s="33"/>
      <c r="T24" s="33"/>
      <c r="U24" s="33"/>
      <c r="V24" s="33"/>
      <c r="W24" s="33"/>
      <c r="X24" s="33"/>
      <c r="Y24" s="33">
        <v>-4192.6</v>
      </c>
      <c r="Z24" s="30">
        <v>14020</v>
      </c>
      <c r="AA24" s="28">
        <v>25260</v>
      </c>
      <c r="AB24" s="28">
        <v>25260</v>
      </c>
      <c r="AC24" s="28">
        <v>25260</v>
      </c>
      <c r="AD24" s="28">
        <v>34740</v>
      </c>
      <c r="AE24" s="29">
        <v>0.421</v>
      </c>
      <c r="AF24" s="28">
        <v>34740</v>
      </c>
      <c r="AG24" s="29">
        <v>0.421</v>
      </c>
      <c r="AH24" s="29"/>
    </row>
    <row r="25" spans="1:34" ht="13.5" customHeight="1" hidden="1" outlineLevel="2">
      <c r="A25" s="23" t="s">
        <v>87</v>
      </c>
      <c r="B25" s="15" t="s">
        <v>88</v>
      </c>
      <c r="C25" s="15"/>
      <c r="D25" s="15"/>
      <c r="E25" s="24"/>
      <c r="F25" s="15"/>
      <c r="G25" s="15"/>
      <c r="H25" s="15"/>
      <c r="I25" s="15"/>
      <c r="J25" s="15"/>
      <c r="K25" s="15"/>
      <c r="L25" s="15"/>
      <c r="M25" s="15"/>
      <c r="N25" s="16">
        <v>0</v>
      </c>
      <c r="O25" s="16">
        <v>60000</v>
      </c>
      <c r="P25" s="16">
        <v>0</v>
      </c>
      <c r="Q25" s="34"/>
      <c r="R25" s="34"/>
      <c r="S25" s="34"/>
      <c r="T25" s="34"/>
      <c r="U25" s="34"/>
      <c r="V25" s="34"/>
      <c r="W25" s="34"/>
      <c r="X25" s="34"/>
      <c r="Y25" s="34"/>
      <c r="Z25" s="28">
        <v>0</v>
      </c>
      <c r="AA25" s="28">
        <v>25260</v>
      </c>
      <c r="AB25" s="28">
        <v>25260</v>
      </c>
      <c r="AC25" s="28">
        <v>25260</v>
      </c>
      <c r="AD25" s="28">
        <v>34740</v>
      </c>
      <c r="AE25" s="29">
        <v>0.421</v>
      </c>
      <c r="AF25" s="28">
        <v>34740</v>
      </c>
      <c r="AG25" s="29">
        <v>0.421</v>
      </c>
      <c r="AH25" s="29" t="e">
        <f t="shared" si="0"/>
        <v>#DIV/0!</v>
      </c>
    </row>
    <row r="26" spans="1:34" ht="29.25" customHeight="1" outlineLevel="1" collapsed="1">
      <c r="A26" s="23" t="s">
        <v>68</v>
      </c>
      <c r="B26" s="15" t="s">
        <v>69</v>
      </c>
      <c r="C26" s="15"/>
      <c r="D26" s="15"/>
      <c r="E26" s="24"/>
      <c r="F26" s="15"/>
      <c r="G26" s="15"/>
      <c r="H26" s="15"/>
      <c r="I26" s="15"/>
      <c r="J26" s="15"/>
      <c r="K26" s="15"/>
      <c r="L26" s="15"/>
      <c r="M26" s="15"/>
      <c r="N26" s="16">
        <v>0</v>
      </c>
      <c r="O26" s="16">
        <v>0</v>
      </c>
      <c r="P26" s="16">
        <v>0</v>
      </c>
      <c r="Q26" s="33"/>
      <c r="R26" s="33"/>
      <c r="S26" s="33"/>
      <c r="T26" s="33"/>
      <c r="U26" s="33"/>
      <c r="V26" s="33"/>
      <c r="W26" s="33"/>
      <c r="X26" s="33"/>
      <c r="Y26" s="33">
        <v>127.7</v>
      </c>
      <c r="Z26" s="30">
        <v>60.7</v>
      </c>
      <c r="AA26" s="28">
        <v>1.43</v>
      </c>
      <c r="AB26" s="28">
        <v>1.43</v>
      </c>
      <c r="AC26" s="28">
        <v>1.43</v>
      </c>
      <c r="AD26" s="28">
        <v>-1.43</v>
      </c>
      <c r="AE26" s="29"/>
      <c r="AF26" s="28">
        <v>-1.43</v>
      </c>
      <c r="AG26" s="29"/>
      <c r="AH26" s="29"/>
    </row>
    <row r="27" spans="1:34" ht="28.5" customHeight="1" hidden="1" outlineLevel="2">
      <c r="A27" s="23" t="s">
        <v>89</v>
      </c>
      <c r="B27" s="15" t="s">
        <v>90</v>
      </c>
      <c r="C27" s="15"/>
      <c r="D27" s="15"/>
      <c r="E27" s="24"/>
      <c r="F27" s="15"/>
      <c r="G27" s="15"/>
      <c r="H27" s="15"/>
      <c r="I27" s="15"/>
      <c r="J27" s="15"/>
      <c r="K27" s="15"/>
      <c r="L27" s="15"/>
      <c r="M27" s="15"/>
      <c r="N27" s="16">
        <v>0</v>
      </c>
      <c r="O27" s="16">
        <v>0</v>
      </c>
      <c r="P27" s="16"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28">
        <v>0</v>
      </c>
      <c r="AA27" s="28">
        <v>1.43</v>
      </c>
      <c r="AB27" s="28">
        <v>1.43</v>
      </c>
      <c r="AC27" s="28">
        <v>1.43</v>
      </c>
      <c r="AD27" s="28">
        <v>-1.43</v>
      </c>
      <c r="AE27" s="29"/>
      <c r="AF27" s="28">
        <v>-1.43</v>
      </c>
      <c r="AG27" s="29"/>
      <c r="AH27" s="29"/>
    </row>
    <row r="28" spans="1:34" ht="42" customHeight="1" outlineLevel="1" collapsed="1">
      <c r="A28" s="23" t="s">
        <v>34</v>
      </c>
      <c r="B28" s="15" t="s">
        <v>63</v>
      </c>
      <c r="C28" s="15"/>
      <c r="D28" s="15"/>
      <c r="E28" s="24"/>
      <c r="F28" s="15"/>
      <c r="G28" s="15"/>
      <c r="H28" s="15"/>
      <c r="I28" s="15"/>
      <c r="J28" s="15"/>
      <c r="K28" s="15"/>
      <c r="L28" s="15"/>
      <c r="M28" s="15"/>
      <c r="N28" s="16">
        <v>0</v>
      </c>
      <c r="O28" s="16">
        <v>60000</v>
      </c>
      <c r="P28" s="16">
        <v>0</v>
      </c>
      <c r="Q28" s="33">
        <v>1583400</v>
      </c>
      <c r="R28" s="33"/>
      <c r="S28" s="33"/>
      <c r="T28" s="33"/>
      <c r="U28" s="33"/>
      <c r="V28" s="33"/>
      <c r="W28" s="33"/>
      <c r="X28" s="33"/>
      <c r="Y28" s="33">
        <v>1141749.11</v>
      </c>
      <c r="Z28" s="30">
        <v>209531.75</v>
      </c>
      <c r="AA28" s="28">
        <v>38531.05</v>
      </c>
      <c r="AB28" s="28">
        <v>38531.05</v>
      </c>
      <c r="AC28" s="28">
        <v>38531.05</v>
      </c>
      <c r="AD28" s="28">
        <v>21468.95</v>
      </c>
      <c r="AE28" s="29">
        <v>0.6422</v>
      </c>
      <c r="AF28" s="28">
        <v>21468.95</v>
      </c>
      <c r="AG28" s="29">
        <v>0.6422</v>
      </c>
      <c r="AH28" s="29">
        <f t="shared" si="0"/>
        <v>0.7210743400277884</v>
      </c>
    </row>
    <row r="29" spans="1:34" ht="24" customHeight="1" hidden="1" outlineLevel="2">
      <c r="A29" s="23" t="s">
        <v>121</v>
      </c>
      <c r="B29" s="15" t="s">
        <v>64</v>
      </c>
      <c r="C29" s="15"/>
      <c r="D29" s="15"/>
      <c r="E29" s="24"/>
      <c r="F29" s="15"/>
      <c r="G29" s="15"/>
      <c r="H29" s="15"/>
      <c r="I29" s="15"/>
      <c r="J29" s="15"/>
      <c r="K29" s="15"/>
      <c r="L29" s="15"/>
      <c r="M29" s="15"/>
      <c r="N29" s="16">
        <v>0</v>
      </c>
      <c r="O29" s="16">
        <v>30000</v>
      </c>
      <c r="P29" s="16">
        <v>0</v>
      </c>
      <c r="Q29" s="34"/>
      <c r="R29" s="34"/>
      <c r="S29" s="34"/>
      <c r="T29" s="34"/>
      <c r="U29" s="34"/>
      <c r="V29" s="34"/>
      <c r="W29" s="34"/>
      <c r="X29" s="34"/>
      <c r="Y29" s="34"/>
      <c r="Z29" s="28">
        <v>0</v>
      </c>
      <c r="AA29" s="28">
        <v>26821.85</v>
      </c>
      <c r="AB29" s="28">
        <v>26821.85</v>
      </c>
      <c r="AC29" s="28">
        <v>26821.85</v>
      </c>
      <c r="AD29" s="28">
        <v>3178.15</v>
      </c>
      <c r="AE29" s="29">
        <v>0.8941</v>
      </c>
      <c r="AF29" s="28">
        <v>3178.15</v>
      </c>
      <c r="AG29" s="29">
        <v>0.8941</v>
      </c>
      <c r="AH29" s="29" t="e">
        <f t="shared" si="0"/>
        <v>#DIV/0!</v>
      </c>
    </row>
    <row r="30" spans="1:34" ht="25.5" customHeight="1" outlineLevel="2">
      <c r="A30" s="23" t="s">
        <v>168</v>
      </c>
      <c r="B30" s="15" t="s">
        <v>91</v>
      </c>
      <c r="C30" s="15"/>
      <c r="D30" s="15"/>
      <c r="E30" s="24"/>
      <c r="F30" s="15"/>
      <c r="G30" s="15"/>
      <c r="H30" s="15"/>
      <c r="I30" s="15"/>
      <c r="J30" s="15"/>
      <c r="K30" s="15"/>
      <c r="L30" s="15"/>
      <c r="M30" s="15"/>
      <c r="N30" s="16">
        <v>0</v>
      </c>
      <c r="O30" s="16">
        <v>30000</v>
      </c>
      <c r="P30" s="16">
        <v>0</v>
      </c>
      <c r="Q30" s="34">
        <v>610000</v>
      </c>
      <c r="R30" s="34"/>
      <c r="S30" s="34"/>
      <c r="T30" s="34"/>
      <c r="U30" s="34"/>
      <c r="V30" s="34"/>
      <c r="W30" s="34"/>
      <c r="X30" s="34"/>
      <c r="Y30" s="34">
        <v>530850.77</v>
      </c>
      <c r="Z30" s="28">
        <v>0</v>
      </c>
      <c r="AA30" s="28">
        <v>11709.2</v>
      </c>
      <c r="AB30" s="28">
        <v>11709.2</v>
      </c>
      <c r="AC30" s="28">
        <v>11709.2</v>
      </c>
      <c r="AD30" s="28">
        <v>18290.8</v>
      </c>
      <c r="AE30" s="29">
        <v>0.3903</v>
      </c>
      <c r="AF30" s="28">
        <v>18290.8</v>
      </c>
      <c r="AG30" s="29">
        <v>0.3903</v>
      </c>
      <c r="AH30" s="29">
        <f t="shared" si="0"/>
        <v>0.8702471639344262</v>
      </c>
    </row>
    <row r="31" spans="1:34" ht="25.5" outlineLevel="1">
      <c r="A31" s="23" t="s">
        <v>101</v>
      </c>
      <c r="B31" s="15" t="s">
        <v>102</v>
      </c>
      <c r="C31" s="15"/>
      <c r="D31" s="15"/>
      <c r="E31" s="24"/>
      <c r="F31" s="15"/>
      <c r="G31" s="15"/>
      <c r="H31" s="15"/>
      <c r="I31" s="15"/>
      <c r="J31" s="15"/>
      <c r="K31" s="15"/>
      <c r="L31" s="15"/>
      <c r="M31" s="15"/>
      <c r="N31" s="16">
        <v>0</v>
      </c>
      <c r="O31" s="16">
        <v>400000</v>
      </c>
      <c r="P31" s="16">
        <v>0</v>
      </c>
      <c r="Q31" s="33">
        <v>10966400</v>
      </c>
      <c r="R31" s="33"/>
      <c r="S31" s="33"/>
      <c r="T31" s="33"/>
      <c r="U31" s="33"/>
      <c r="V31" s="33"/>
      <c r="W31" s="33"/>
      <c r="X31" s="33"/>
      <c r="Y31" s="33">
        <v>6580032.35</v>
      </c>
      <c r="Z31" s="30">
        <v>39000</v>
      </c>
      <c r="AA31" s="28">
        <v>107600</v>
      </c>
      <c r="AB31" s="28">
        <v>107600</v>
      </c>
      <c r="AC31" s="28">
        <v>107600</v>
      </c>
      <c r="AD31" s="28">
        <v>292400</v>
      </c>
      <c r="AE31" s="29">
        <v>0.269</v>
      </c>
      <c r="AF31" s="28">
        <v>292400</v>
      </c>
      <c r="AG31" s="29">
        <v>0.269</v>
      </c>
      <c r="AH31" s="29">
        <f t="shared" si="0"/>
        <v>0.6000175399401809</v>
      </c>
    </row>
    <row r="32" spans="1:34" ht="27.75" customHeight="1" outlineLevel="2">
      <c r="A32" s="32" t="s">
        <v>133</v>
      </c>
      <c r="B32" s="15" t="s">
        <v>103</v>
      </c>
      <c r="C32" s="15"/>
      <c r="D32" s="15"/>
      <c r="E32" s="24"/>
      <c r="F32" s="15"/>
      <c r="G32" s="15"/>
      <c r="H32" s="15"/>
      <c r="I32" s="15"/>
      <c r="J32" s="15"/>
      <c r="K32" s="15"/>
      <c r="L32" s="15"/>
      <c r="M32" s="15"/>
      <c r="N32" s="16">
        <v>0</v>
      </c>
      <c r="O32" s="16">
        <v>400000</v>
      </c>
      <c r="P32" s="16">
        <v>0</v>
      </c>
      <c r="Q32" s="33">
        <v>238500</v>
      </c>
      <c r="R32" s="33"/>
      <c r="S32" s="33"/>
      <c r="T32" s="33"/>
      <c r="U32" s="33"/>
      <c r="V32" s="33"/>
      <c r="W32" s="33"/>
      <c r="X32" s="33"/>
      <c r="Y32" s="33">
        <v>150187.3</v>
      </c>
      <c r="Z32" s="30">
        <v>17973.78</v>
      </c>
      <c r="AA32" s="28">
        <v>107600</v>
      </c>
      <c r="AB32" s="28">
        <v>107600</v>
      </c>
      <c r="AC32" s="28">
        <v>107600</v>
      </c>
      <c r="AD32" s="28">
        <v>292400</v>
      </c>
      <c r="AE32" s="29">
        <v>0.269</v>
      </c>
      <c r="AF32" s="28">
        <v>292400</v>
      </c>
      <c r="AG32" s="29">
        <v>0.269</v>
      </c>
      <c r="AH32" s="29">
        <f t="shared" si="0"/>
        <v>0.629716142557652</v>
      </c>
    </row>
    <row r="33" spans="1:34" ht="15" outlineLevel="1">
      <c r="A33" s="23" t="s">
        <v>169</v>
      </c>
      <c r="B33" s="15" t="s">
        <v>110</v>
      </c>
      <c r="C33" s="15"/>
      <c r="D33" s="15"/>
      <c r="E33" s="24"/>
      <c r="F33" s="15"/>
      <c r="G33" s="15"/>
      <c r="H33" s="15"/>
      <c r="I33" s="15"/>
      <c r="J33" s="15"/>
      <c r="K33" s="15"/>
      <c r="L33" s="15"/>
      <c r="M33" s="15"/>
      <c r="N33" s="16">
        <v>0</v>
      </c>
      <c r="O33" s="16">
        <v>0</v>
      </c>
      <c r="P33" s="16">
        <v>0</v>
      </c>
      <c r="Q33" s="33">
        <v>78000</v>
      </c>
      <c r="R33" s="33"/>
      <c r="S33" s="33"/>
      <c r="T33" s="33"/>
      <c r="U33" s="33"/>
      <c r="V33" s="33"/>
      <c r="W33" s="33"/>
      <c r="X33" s="33"/>
      <c r="Y33" s="33">
        <v>79981.45</v>
      </c>
      <c r="Z33" s="30">
        <v>141.24</v>
      </c>
      <c r="AA33" s="28">
        <v>0</v>
      </c>
      <c r="AB33" s="28">
        <v>0</v>
      </c>
      <c r="AC33" s="28">
        <v>0</v>
      </c>
      <c r="AD33" s="28">
        <v>0</v>
      </c>
      <c r="AE33" s="29"/>
      <c r="AF33" s="28">
        <v>0</v>
      </c>
      <c r="AG33" s="29"/>
      <c r="AH33" s="29">
        <f t="shared" si="0"/>
        <v>1.0254032051282052</v>
      </c>
    </row>
    <row r="34" spans="1:34" ht="15" customHeight="1" outlineLevel="2">
      <c r="A34" s="23" t="s">
        <v>170</v>
      </c>
      <c r="B34" s="15" t="s">
        <v>111</v>
      </c>
      <c r="C34" s="15"/>
      <c r="D34" s="15"/>
      <c r="E34" s="24"/>
      <c r="F34" s="15"/>
      <c r="G34" s="15"/>
      <c r="H34" s="15"/>
      <c r="I34" s="15"/>
      <c r="J34" s="15"/>
      <c r="K34" s="15"/>
      <c r="L34" s="15"/>
      <c r="M34" s="15"/>
      <c r="N34" s="16">
        <v>0</v>
      </c>
      <c r="O34" s="16">
        <v>0</v>
      </c>
      <c r="P34" s="16">
        <v>0</v>
      </c>
      <c r="Q34" s="34"/>
      <c r="R34" s="34"/>
      <c r="S34" s="34"/>
      <c r="T34" s="34"/>
      <c r="U34" s="34"/>
      <c r="V34" s="34"/>
      <c r="W34" s="34"/>
      <c r="X34" s="34"/>
      <c r="Y34" s="34">
        <v>261462.22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9"/>
      <c r="AF34" s="28">
        <v>0</v>
      </c>
      <c r="AG34" s="29"/>
      <c r="AH34" s="29"/>
    </row>
    <row r="35" spans="1:34" ht="13.5" customHeight="1">
      <c r="A35" s="23" t="s">
        <v>35</v>
      </c>
      <c r="B35" s="15" t="s">
        <v>65</v>
      </c>
      <c r="C35" s="15"/>
      <c r="D35" s="15"/>
      <c r="E35" s="24"/>
      <c r="F35" s="15"/>
      <c r="G35" s="15"/>
      <c r="H35" s="15"/>
      <c r="I35" s="15"/>
      <c r="J35" s="15"/>
      <c r="K35" s="15"/>
      <c r="L35" s="15"/>
      <c r="M35" s="15"/>
      <c r="N35" s="16">
        <v>0</v>
      </c>
      <c r="O35" s="16">
        <v>4477000</v>
      </c>
      <c r="P35" s="16">
        <v>4588876</v>
      </c>
      <c r="Q35" s="33">
        <v>602304122.79</v>
      </c>
      <c r="R35" s="33"/>
      <c r="S35" s="33"/>
      <c r="T35" s="33"/>
      <c r="U35" s="33"/>
      <c r="V35" s="33"/>
      <c r="W35" s="33"/>
      <c r="X35" s="33"/>
      <c r="Y35" s="33">
        <f>395186454.12+3050000</f>
        <v>398236454.12</v>
      </c>
      <c r="Z35" s="30">
        <v>16347100</v>
      </c>
      <c r="AA35" s="28">
        <v>1759701.07</v>
      </c>
      <c r="AB35" s="28">
        <v>1759701.07</v>
      </c>
      <c r="AC35" s="28">
        <v>1759701.07</v>
      </c>
      <c r="AD35" s="28">
        <v>7306174.93</v>
      </c>
      <c r="AE35" s="29">
        <v>0.1941</v>
      </c>
      <c r="AF35" s="28">
        <v>7306174.93</v>
      </c>
      <c r="AG35" s="29">
        <v>0.1941</v>
      </c>
      <c r="AH35" s="29">
        <f t="shared" si="0"/>
        <v>0.6611883250529393</v>
      </c>
    </row>
    <row r="36" spans="1:34" ht="38.25" outlineLevel="1">
      <c r="A36" s="23" t="s">
        <v>36</v>
      </c>
      <c r="B36" s="15" t="s">
        <v>66</v>
      </c>
      <c r="C36" s="15"/>
      <c r="D36" s="15"/>
      <c r="E36" s="24"/>
      <c r="F36" s="15"/>
      <c r="G36" s="15"/>
      <c r="H36" s="15"/>
      <c r="I36" s="15"/>
      <c r="J36" s="15"/>
      <c r="K36" s="15"/>
      <c r="L36" s="15"/>
      <c r="M36" s="15"/>
      <c r="N36" s="16">
        <v>0</v>
      </c>
      <c r="O36" s="16">
        <v>4477000</v>
      </c>
      <c r="P36" s="16">
        <v>4588876</v>
      </c>
      <c r="Q36" s="33">
        <v>602304122.79</v>
      </c>
      <c r="R36" s="33"/>
      <c r="S36" s="33"/>
      <c r="T36" s="33"/>
      <c r="U36" s="33"/>
      <c r="V36" s="33"/>
      <c r="W36" s="33"/>
      <c r="X36" s="33"/>
      <c r="Y36" s="33">
        <f>398217240.86+3050000</f>
        <v>401267240.86</v>
      </c>
      <c r="Z36" s="30">
        <v>16347100</v>
      </c>
      <c r="AA36" s="28">
        <v>1759701.07</v>
      </c>
      <c r="AB36" s="28">
        <v>1759701.07</v>
      </c>
      <c r="AC36" s="28">
        <v>1759701.07</v>
      </c>
      <c r="AD36" s="28">
        <v>7306174.93</v>
      </c>
      <c r="AE36" s="29">
        <v>0.1941</v>
      </c>
      <c r="AF36" s="28">
        <v>7306174.93</v>
      </c>
      <c r="AG36" s="29">
        <v>0.1941</v>
      </c>
      <c r="AH36" s="29">
        <f t="shared" si="0"/>
        <v>0.6662203124249679</v>
      </c>
    </row>
    <row r="37" spans="1:34" ht="38.25" hidden="1" outlineLevel="2">
      <c r="A37" s="23" t="s">
        <v>92</v>
      </c>
      <c r="B37" s="15" t="s">
        <v>93</v>
      </c>
      <c r="C37" s="15"/>
      <c r="D37" s="15"/>
      <c r="E37" s="24"/>
      <c r="F37" s="15"/>
      <c r="G37" s="15"/>
      <c r="H37" s="15"/>
      <c r="I37" s="15"/>
      <c r="J37" s="15"/>
      <c r="K37" s="15"/>
      <c r="L37" s="15"/>
      <c r="M37" s="15"/>
      <c r="N37" s="16">
        <v>0</v>
      </c>
      <c r="O37" s="16">
        <v>190900</v>
      </c>
      <c r="P37" s="16"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28">
        <v>0</v>
      </c>
      <c r="AA37" s="28">
        <v>190900</v>
      </c>
      <c r="AB37" s="28">
        <v>190900</v>
      </c>
      <c r="AC37" s="28">
        <v>190900</v>
      </c>
      <c r="AD37" s="28">
        <v>0</v>
      </c>
      <c r="AE37" s="29">
        <v>1</v>
      </c>
      <c r="AF37" s="28">
        <v>0</v>
      </c>
      <c r="AG37" s="29">
        <v>1</v>
      </c>
      <c r="AH37" s="29" t="e">
        <f t="shared" si="0"/>
        <v>#DIV/0!</v>
      </c>
    </row>
    <row r="38" spans="1:34" ht="38.25" hidden="1" outlineLevel="2">
      <c r="A38" s="23" t="s">
        <v>104</v>
      </c>
      <c r="B38" s="15" t="s">
        <v>94</v>
      </c>
      <c r="C38" s="15"/>
      <c r="D38" s="15"/>
      <c r="E38" s="24"/>
      <c r="F38" s="15"/>
      <c r="G38" s="15"/>
      <c r="H38" s="15"/>
      <c r="I38" s="15"/>
      <c r="J38" s="15"/>
      <c r="K38" s="15"/>
      <c r="L38" s="15"/>
      <c r="M38" s="15"/>
      <c r="N38" s="16">
        <v>0</v>
      </c>
      <c r="O38" s="16">
        <v>100</v>
      </c>
      <c r="P38" s="16"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28">
        <v>0</v>
      </c>
      <c r="AA38" s="28">
        <v>100</v>
      </c>
      <c r="AB38" s="28">
        <v>100</v>
      </c>
      <c r="AC38" s="28">
        <v>100</v>
      </c>
      <c r="AD38" s="28">
        <v>0</v>
      </c>
      <c r="AE38" s="29">
        <v>1</v>
      </c>
      <c r="AF38" s="28">
        <v>0</v>
      </c>
      <c r="AG38" s="29">
        <v>1</v>
      </c>
      <c r="AH38" s="29" t="e">
        <f t="shared" si="0"/>
        <v>#DIV/0!</v>
      </c>
    </row>
    <row r="39" spans="1:34" ht="67.5" customHeight="1" outlineLevel="2">
      <c r="A39" s="23" t="s">
        <v>171</v>
      </c>
      <c r="B39" s="15" t="s">
        <v>112</v>
      </c>
      <c r="C39" s="15"/>
      <c r="D39" s="15"/>
      <c r="E39" s="24"/>
      <c r="F39" s="15"/>
      <c r="G39" s="15"/>
      <c r="H39" s="15"/>
      <c r="I39" s="15"/>
      <c r="J39" s="15"/>
      <c r="K39" s="15"/>
      <c r="L39" s="15"/>
      <c r="M39" s="15"/>
      <c r="N39" s="16">
        <v>0</v>
      </c>
      <c r="O39" s="16">
        <v>0</v>
      </c>
      <c r="P39" s="16">
        <v>19000</v>
      </c>
      <c r="Q39" s="34"/>
      <c r="R39" s="34"/>
      <c r="S39" s="34"/>
      <c r="T39" s="34"/>
      <c r="U39" s="34"/>
      <c r="V39" s="34"/>
      <c r="W39" s="34"/>
      <c r="X39" s="34"/>
      <c r="Y39" s="34">
        <v>147916.64</v>
      </c>
      <c r="Z39" s="28">
        <v>0</v>
      </c>
      <c r="AA39" s="28">
        <v>0</v>
      </c>
      <c r="AB39" s="28">
        <v>0</v>
      </c>
      <c r="AC39" s="28">
        <v>0</v>
      </c>
      <c r="AD39" s="28">
        <v>19000</v>
      </c>
      <c r="AE39" s="29">
        <v>0</v>
      </c>
      <c r="AF39" s="28">
        <v>19000</v>
      </c>
      <c r="AG39" s="29">
        <v>0</v>
      </c>
      <c r="AH39" s="29"/>
    </row>
    <row r="40" spans="1:34" ht="49.5" customHeight="1" outlineLevel="2">
      <c r="A40" s="23" t="s">
        <v>172</v>
      </c>
      <c r="B40" s="15" t="s">
        <v>95</v>
      </c>
      <c r="C40" s="15"/>
      <c r="D40" s="15"/>
      <c r="E40" s="24"/>
      <c r="F40" s="15"/>
      <c r="G40" s="15"/>
      <c r="H40" s="15"/>
      <c r="I40" s="15"/>
      <c r="J40" s="15"/>
      <c r="K40" s="15"/>
      <c r="L40" s="15"/>
      <c r="M40" s="15"/>
      <c r="N40" s="16">
        <v>0</v>
      </c>
      <c r="O40" s="16">
        <v>4286000</v>
      </c>
      <c r="P40" s="16">
        <v>4569876</v>
      </c>
      <c r="Q40" s="34"/>
      <c r="R40" s="34"/>
      <c r="S40" s="34"/>
      <c r="T40" s="34"/>
      <c r="U40" s="34"/>
      <c r="V40" s="34"/>
      <c r="W40" s="34"/>
      <c r="X40" s="34"/>
      <c r="Y40" s="34">
        <v>-3178703.38</v>
      </c>
      <c r="Z40" s="28">
        <v>0</v>
      </c>
      <c r="AA40" s="28">
        <v>1568701.07</v>
      </c>
      <c r="AB40" s="28">
        <v>1568701.07</v>
      </c>
      <c r="AC40" s="28">
        <v>1568701.07</v>
      </c>
      <c r="AD40" s="28">
        <v>7287174.93</v>
      </c>
      <c r="AE40" s="29">
        <v>0.1771</v>
      </c>
      <c r="AF40" s="28">
        <v>7287174.93</v>
      </c>
      <c r="AG40" s="29">
        <v>0.1771</v>
      </c>
      <c r="AH40" s="29"/>
    </row>
    <row r="41" spans="1:34" ht="15">
      <c r="A41" s="55" t="s">
        <v>37</v>
      </c>
      <c r="B41" s="55"/>
      <c r="C41" s="55"/>
      <c r="D41" s="55"/>
      <c r="E41" s="55"/>
      <c r="F41" s="55"/>
      <c r="G41" s="55"/>
      <c r="H41" s="25"/>
      <c r="I41" s="25"/>
      <c r="J41" s="25"/>
      <c r="K41" s="25"/>
      <c r="L41" s="25"/>
      <c r="M41" s="25"/>
      <c r="N41" s="26">
        <v>0</v>
      </c>
      <c r="O41" s="26">
        <v>28073000</v>
      </c>
      <c r="P41" s="26">
        <v>4588876</v>
      </c>
      <c r="Q41" s="33">
        <v>866539369.79</v>
      </c>
      <c r="R41" s="33"/>
      <c r="S41" s="33"/>
      <c r="T41" s="33"/>
      <c r="U41" s="33"/>
      <c r="V41" s="33"/>
      <c r="W41" s="33"/>
      <c r="X41" s="33"/>
      <c r="Y41" s="33">
        <f>581479856.22+3050000</f>
        <v>584529856.22</v>
      </c>
      <c r="Z41" s="31">
        <v>19674460.96</v>
      </c>
      <c r="AA41" s="28">
        <v>16383365.44</v>
      </c>
      <c r="AB41" s="28">
        <v>16383365.44</v>
      </c>
      <c r="AC41" s="28">
        <v>16383365.44</v>
      </c>
      <c r="AD41" s="28">
        <v>16278510.56</v>
      </c>
      <c r="AE41" s="29">
        <v>0.5016</v>
      </c>
      <c r="AF41" s="28">
        <v>16278510.56</v>
      </c>
      <c r="AG41" s="29">
        <v>0.5016</v>
      </c>
      <c r="AH41" s="29">
        <f t="shared" si="0"/>
        <v>0.6745566059643163</v>
      </c>
    </row>
    <row r="42" spans="1:34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21</v>
      </c>
      <c r="AD42" s="27"/>
      <c r="AE42" s="27"/>
      <c r="AF42" s="27"/>
      <c r="AG42" s="27"/>
      <c r="AH42" s="27"/>
    </row>
    <row r="43" spans="1:34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19"/>
      <c r="AB43" s="19"/>
      <c r="AC43" s="19"/>
      <c r="AD43" s="19"/>
      <c r="AE43" s="19"/>
      <c r="AF43" s="19"/>
      <c r="AG43" s="19"/>
      <c r="AH43" s="19"/>
    </row>
  </sheetData>
  <sheetProtection/>
  <mergeCells count="31">
    <mergeCell ref="P7:P8"/>
    <mergeCell ref="L7:L8"/>
    <mergeCell ref="M7:M8"/>
    <mergeCell ref="N7:N8"/>
    <mergeCell ref="O7:O8"/>
    <mergeCell ref="A43:Z43"/>
    <mergeCell ref="W7:Y7"/>
    <mergeCell ref="Z7:AB7"/>
    <mergeCell ref="A7:A8"/>
    <mergeCell ref="E7:G7"/>
    <mergeCell ref="A41:G41"/>
    <mergeCell ref="Q7:Q8"/>
    <mergeCell ref="R7:R8"/>
    <mergeCell ref="S7:S8"/>
    <mergeCell ref="H7:J7"/>
    <mergeCell ref="K7:K8"/>
    <mergeCell ref="A1:AH1"/>
    <mergeCell ref="A2:AH2"/>
    <mergeCell ref="A3:AH3"/>
    <mergeCell ref="A4:AG4"/>
    <mergeCell ref="A5:AG5"/>
    <mergeCell ref="A6:AH6"/>
    <mergeCell ref="B7:B8"/>
    <mergeCell ref="C7:C8"/>
    <mergeCell ref="D7:D8"/>
    <mergeCell ref="AF7:AG7"/>
    <mergeCell ref="AH7:AH8"/>
    <mergeCell ref="T7:T8"/>
    <mergeCell ref="U7:U8"/>
    <mergeCell ref="V7:V8"/>
    <mergeCell ref="AD7:AE7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H60" sqref="H60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7109375" style="2" customWidth="1"/>
    <col min="4" max="4" width="13.8515625" style="2" customWidth="1"/>
    <col min="5" max="5" width="15.28125" style="2" customWidth="1"/>
    <col min="6" max="6" width="13.28125" style="2" customWidth="1"/>
    <col min="7" max="16384" width="9.140625" style="2" customWidth="1"/>
  </cols>
  <sheetData>
    <row r="1" spans="1:6" ht="11.25" customHeight="1">
      <c r="A1" s="8"/>
      <c r="B1" s="9"/>
      <c r="C1" s="9"/>
      <c r="D1" s="10"/>
      <c r="E1" s="59" t="s">
        <v>97</v>
      </c>
      <c r="F1" s="60"/>
    </row>
    <row r="2" spans="1:6" ht="6.75" customHeight="1" hidden="1">
      <c r="A2" s="8"/>
      <c r="B2" s="9"/>
      <c r="C2" s="9"/>
      <c r="D2" s="10"/>
      <c r="E2" s="9"/>
      <c r="F2" s="10"/>
    </row>
    <row r="3" spans="1:6" ht="12.75" hidden="1">
      <c r="A3" s="8"/>
      <c r="B3" s="9"/>
      <c r="C3" s="9"/>
      <c r="D3" s="10"/>
      <c r="E3" s="9"/>
      <c r="F3" s="10"/>
    </row>
    <row r="4" spans="1:6" ht="12.75" hidden="1">
      <c r="A4" s="8"/>
      <c r="B4" s="9"/>
      <c r="C4" s="9"/>
      <c r="D4" s="10"/>
      <c r="E4" s="9"/>
      <c r="F4" s="10"/>
    </row>
    <row r="5" spans="1:6" ht="12.75" hidden="1">
      <c r="A5" s="8"/>
      <c r="B5" s="9"/>
      <c r="C5" s="9"/>
      <c r="D5" s="10"/>
      <c r="E5" s="9"/>
      <c r="F5" s="10"/>
    </row>
    <row r="6" spans="1:6" ht="12.75" hidden="1">
      <c r="A6" s="8"/>
      <c r="B6" s="9"/>
      <c r="C6" s="9"/>
      <c r="D6" s="9"/>
      <c r="E6" s="9"/>
      <c r="F6" s="9"/>
    </row>
    <row r="7" spans="1:6" ht="42" customHeight="1">
      <c r="A7" s="64" t="s">
        <v>134</v>
      </c>
      <c r="B7" s="64"/>
      <c r="C7" s="64"/>
      <c r="D7" s="64"/>
      <c r="E7" s="65"/>
      <c r="F7" s="65"/>
    </row>
    <row r="8" ht="11.25" hidden="1"/>
    <row r="9" spans="1:6" ht="11.25" customHeight="1">
      <c r="A9" s="61" t="s">
        <v>0</v>
      </c>
      <c r="B9" s="61" t="s">
        <v>39</v>
      </c>
      <c r="C9" s="61" t="s">
        <v>10</v>
      </c>
      <c r="D9" s="61" t="s">
        <v>105</v>
      </c>
      <c r="E9" s="42" t="s">
        <v>11</v>
      </c>
      <c r="F9" s="42"/>
    </row>
    <row r="10" spans="1:6" ht="11.25">
      <c r="A10" s="62"/>
      <c r="B10" s="62"/>
      <c r="C10" s="62"/>
      <c r="D10" s="62"/>
      <c r="E10" s="42"/>
      <c r="F10" s="42"/>
    </row>
    <row r="11" spans="1:6" ht="60" customHeight="1">
      <c r="A11" s="63"/>
      <c r="B11" s="63"/>
      <c r="C11" s="63"/>
      <c r="D11" s="63"/>
      <c r="E11" s="4" t="s">
        <v>73</v>
      </c>
      <c r="F11" s="4" t="s">
        <v>74</v>
      </c>
    </row>
    <row r="12" spans="1:6" ht="11.25">
      <c r="A12" s="5">
        <v>1</v>
      </c>
      <c r="B12" s="6">
        <v>2</v>
      </c>
      <c r="C12" s="7" t="s">
        <v>12</v>
      </c>
      <c r="D12" s="7">
        <v>4</v>
      </c>
      <c r="E12" s="7">
        <v>5</v>
      </c>
      <c r="F12" s="7">
        <v>6</v>
      </c>
    </row>
    <row r="13" spans="1:6" ht="15" customHeight="1">
      <c r="A13" s="11">
        <v>1</v>
      </c>
      <c r="B13" s="38" t="s">
        <v>40</v>
      </c>
      <c r="C13" s="41" t="s">
        <v>13</v>
      </c>
      <c r="D13" s="35">
        <v>82837543.36</v>
      </c>
      <c r="E13" s="35">
        <v>44684613.07</v>
      </c>
      <c r="F13" s="16">
        <f>E13/D13*100</f>
        <v>53.94246528510283</v>
      </c>
    </row>
    <row r="14" spans="1:6" ht="13.5" customHeight="1">
      <c r="A14" s="3">
        <f>1+A13</f>
        <v>2</v>
      </c>
      <c r="B14" s="39" t="s">
        <v>41</v>
      </c>
      <c r="C14" s="37" t="s">
        <v>1</v>
      </c>
      <c r="D14" s="40">
        <v>1205260</v>
      </c>
      <c r="E14" s="40">
        <v>737390.29</v>
      </c>
      <c r="F14" s="13">
        <f aca="true" t="shared" si="0" ref="F14:F50">E14/D14*100</f>
        <v>61.18101405505866</v>
      </c>
    </row>
    <row r="15" spans="1:6" ht="38.25">
      <c r="A15" s="3">
        <f aca="true" t="shared" si="1" ref="A15:A51">1+A14</f>
        <v>3</v>
      </c>
      <c r="B15" s="39" t="s">
        <v>42</v>
      </c>
      <c r="C15" s="37" t="s">
        <v>2</v>
      </c>
      <c r="D15" s="40">
        <v>2608000</v>
      </c>
      <c r="E15" s="40">
        <v>1527894.22</v>
      </c>
      <c r="F15" s="13">
        <f t="shared" si="0"/>
        <v>58.58490107361963</v>
      </c>
    </row>
    <row r="16" spans="1:6" ht="39" customHeight="1">
      <c r="A16" s="3">
        <f t="shared" si="1"/>
        <v>4</v>
      </c>
      <c r="B16" s="39" t="s">
        <v>43</v>
      </c>
      <c r="C16" s="37" t="s">
        <v>3</v>
      </c>
      <c r="D16" s="40">
        <v>22872480</v>
      </c>
      <c r="E16" s="40">
        <v>14248585.31</v>
      </c>
      <c r="F16" s="13">
        <f t="shared" si="0"/>
        <v>62.29576027610474</v>
      </c>
    </row>
    <row r="17" spans="1:6" ht="39.75" customHeight="1">
      <c r="A17" s="3">
        <f t="shared" si="1"/>
        <v>5</v>
      </c>
      <c r="B17" s="39" t="s">
        <v>135</v>
      </c>
      <c r="C17" s="37" t="s">
        <v>136</v>
      </c>
      <c r="D17" s="40">
        <v>2390000</v>
      </c>
      <c r="E17" s="40">
        <v>1578133.87</v>
      </c>
      <c r="F17" s="13">
        <f t="shared" si="0"/>
        <v>66.03070585774059</v>
      </c>
    </row>
    <row r="18" spans="1:6" ht="14.25" customHeight="1">
      <c r="A18" s="3">
        <f t="shared" si="1"/>
        <v>6</v>
      </c>
      <c r="B18" s="39" t="s">
        <v>137</v>
      </c>
      <c r="C18" s="37" t="s">
        <v>138</v>
      </c>
      <c r="D18" s="40">
        <v>4312000</v>
      </c>
      <c r="E18" s="40">
        <v>2536660</v>
      </c>
      <c r="F18" s="13">
        <f t="shared" si="0"/>
        <v>58.82792207792208</v>
      </c>
    </row>
    <row r="19" spans="1:6" ht="14.25" customHeight="1">
      <c r="A19" s="3">
        <f t="shared" si="1"/>
        <v>7</v>
      </c>
      <c r="B19" s="39" t="s">
        <v>139</v>
      </c>
      <c r="C19" s="37" t="s">
        <v>140</v>
      </c>
      <c r="D19" s="40">
        <v>1000000</v>
      </c>
      <c r="E19" s="40">
        <v>0</v>
      </c>
      <c r="F19" s="13">
        <f t="shared" si="0"/>
        <v>0</v>
      </c>
    </row>
    <row r="20" spans="1:9" ht="12.75">
      <c r="A20" s="3">
        <f t="shared" si="1"/>
        <v>8</v>
      </c>
      <c r="B20" s="39" t="s">
        <v>44</v>
      </c>
      <c r="C20" s="37" t="s">
        <v>14</v>
      </c>
      <c r="D20" s="40">
        <v>48449803.36</v>
      </c>
      <c r="E20" s="40">
        <v>24055949.38</v>
      </c>
      <c r="F20" s="13">
        <f t="shared" si="0"/>
        <v>49.65128382721263</v>
      </c>
      <c r="G20" s="14"/>
      <c r="H20" s="14"/>
      <c r="I20" s="14"/>
    </row>
    <row r="21" spans="1:6" ht="25.5">
      <c r="A21" s="11">
        <f t="shared" si="1"/>
        <v>9</v>
      </c>
      <c r="B21" s="38" t="s">
        <v>45</v>
      </c>
      <c r="C21" s="41" t="s">
        <v>4</v>
      </c>
      <c r="D21" s="35">
        <v>2988792</v>
      </c>
      <c r="E21" s="35">
        <v>1716699.37</v>
      </c>
      <c r="F21" s="16">
        <f t="shared" si="0"/>
        <v>57.43790032896234</v>
      </c>
    </row>
    <row r="22" spans="1:6" ht="38.25">
      <c r="A22" s="3">
        <f t="shared" si="1"/>
        <v>10</v>
      </c>
      <c r="B22" s="39" t="s">
        <v>46</v>
      </c>
      <c r="C22" s="37" t="s">
        <v>15</v>
      </c>
      <c r="D22" s="40">
        <v>2487792</v>
      </c>
      <c r="E22" s="40">
        <v>1589780.21</v>
      </c>
      <c r="F22" s="13">
        <f t="shared" si="0"/>
        <v>63.90326080315396</v>
      </c>
    </row>
    <row r="23" spans="1:6" ht="25.5">
      <c r="A23" s="3">
        <f t="shared" si="1"/>
        <v>11</v>
      </c>
      <c r="B23" s="39" t="s">
        <v>113</v>
      </c>
      <c r="C23" s="37" t="s">
        <v>106</v>
      </c>
      <c r="D23" s="40">
        <v>501000</v>
      </c>
      <c r="E23" s="40">
        <v>126919.16</v>
      </c>
      <c r="F23" s="13">
        <f t="shared" si="0"/>
        <v>25.333165668662676</v>
      </c>
    </row>
    <row r="24" spans="1:6" ht="12.75">
      <c r="A24" s="11">
        <f t="shared" si="1"/>
        <v>12</v>
      </c>
      <c r="B24" s="38" t="s">
        <v>47</v>
      </c>
      <c r="C24" s="41" t="s">
        <v>5</v>
      </c>
      <c r="D24" s="35">
        <v>9924084</v>
      </c>
      <c r="E24" s="35">
        <v>1604038.44</v>
      </c>
      <c r="F24" s="16">
        <f t="shared" si="0"/>
        <v>16.163088099617053</v>
      </c>
    </row>
    <row r="25" spans="1:6" ht="12.75">
      <c r="A25" s="3">
        <f t="shared" si="1"/>
        <v>13</v>
      </c>
      <c r="B25" s="39" t="s">
        <v>141</v>
      </c>
      <c r="C25" s="37" t="s">
        <v>142</v>
      </c>
      <c r="D25" s="40">
        <v>570000</v>
      </c>
      <c r="E25" s="40">
        <v>140387.2</v>
      </c>
      <c r="F25" s="13">
        <f t="shared" si="0"/>
        <v>24.629333333333335</v>
      </c>
    </row>
    <row r="26" spans="1:6" ht="12.75">
      <c r="A26" s="3">
        <f t="shared" si="1"/>
        <v>14</v>
      </c>
      <c r="B26" s="39" t="s">
        <v>143</v>
      </c>
      <c r="C26" s="37" t="s">
        <v>144</v>
      </c>
      <c r="D26" s="40">
        <v>2403000</v>
      </c>
      <c r="E26" s="40">
        <v>275886.69</v>
      </c>
      <c r="F26" s="13">
        <f t="shared" si="0"/>
        <v>11.480927590511861</v>
      </c>
    </row>
    <row r="27" spans="1:6" ht="12.75">
      <c r="A27" s="3">
        <f t="shared" si="1"/>
        <v>15</v>
      </c>
      <c r="B27" s="39" t="s">
        <v>130</v>
      </c>
      <c r="C27" s="37" t="s">
        <v>131</v>
      </c>
      <c r="D27" s="40">
        <v>54000</v>
      </c>
      <c r="E27" s="40">
        <v>0</v>
      </c>
      <c r="F27" s="13">
        <f t="shared" si="0"/>
        <v>0</v>
      </c>
    </row>
    <row r="28" spans="1:6" ht="12.75">
      <c r="A28" s="3">
        <f t="shared" si="1"/>
        <v>16</v>
      </c>
      <c r="B28" s="39" t="s">
        <v>48</v>
      </c>
      <c r="C28" s="37" t="s">
        <v>38</v>
      </c>
      <c r="D28" s="40">
        <v>471000</v>
      </c>
      <c r="E28" s="40">
        <v>93155</v>
      </c>
      <c r="F28" s="13">
        <f t="shared" si="0"/>
        <v>19.77813163481953</v>
      </c>
    </row>
    <row r="29" spans="1:6" ht="12.75">
      <c r="A29" s="3">
        <f t="shared" si="1"/>
        <v>17</v>
      </c>
      <c r="B29" s="39" t="s">
        <v>145</v>
      </c>
      <c r="C29" s="37" t="s">
        <v>146</v>
      </c>
      <c r="D29" s="40">
        <v>1064200</v>
      </c>
      <c r="E29" s="40">
        <v>499380</v>
      </c>
      <c r="F29" s="13">
        <f t="shared" si="0"/>
        <v>46.92538996429242</v>
      </c>
    </row>
    <row r="30" spans="1:6" ht="12.75">
      <c r="A30" s="3">
        <f t="shared" si="1"/>
        <v>18</v>
      </c>
      <c r="B30" s="39" t="s">
        <v>49</v>
      </c>
      <c r="C30" s="37" t="s">
        <v>16</v>
      </c>
      <c r="D30" s="40">
        <v>5361884</v>
      </c>
      <c r="E30" s="40">
        <v>595229.55</v>
      </c>
      <c r="F30" s="13">
        <f t="shared" si="0"/>
        <v>11.101126954630129</v>
      </c>
    </row>
    <row r="31" spans="1:6" ht="12.75">
      <c r="A31" s="11">
        <f t="shared" si="1"/>
        <v>19</v>
      </c>
      <c r="B31" s="38" t="s">
        <v>50</v>
      </c>
      <c r="C31" s="41" t="s">
        <v>6</v>
      </c>
      <c r="D31" s="35">
        <v>6762000</v>
      </c>
      <c r="E31" s="35">
        <v>161407.6</v>
      </c>
      <c r="F31" s="16">
        <f t="shared" si="0"/>
        <v>2.386980183377699</v>
      </c>
    </row>
    <row r="32" spans="1:6" ht="12.75">
      <c r="A32" s="3">
        <f t="shared" si="1"/>
        <v>20</v>
      </c>
      <c r="B32" s="39" t="s">
        <v>122</v>
      </c>
      <c r="C32" s="37" t="s">
        <v>126</v>
      </c>
      <c r="D32" s="40">
        <v>79820</v>
      </c>
      <c r="E32" s="40">
        <v>0</v>
      </c>
      <c r="F32" s="13">
        <f aca="true" t="shared" si="2" ref="F32:F44">E32/D32*100</f>
        <v>0</v>
      </c>
    </row>
    <row r="33" spans="1:6" ht="12.75">
      <c r="A33" s="3">
        <v>21</v>
      </c>
      <c r="B33" s="39" t="s">
        <v>51</v>
      </c>
      <c r="C33" s="37" t="s">
        <v>17</v>
      </c>
      <c r="D33" s="40">
        <v>120180</v>
      </c>
      <c r="E33" s="40">
        <v>80317.8</v>
      </c>
      <c r="F33" s="13">
        <f t="shared" si="2"/>
        <v>66.83125312031952</v>
      </c>
    </row>
    <row r="34" spans="1:6" ht="15" customHeight="1">
      <c r="A34" s="3">
        <v>22</v>
      </c>
      <c r="B34" s="39" t="s">
        <v>147</v>
      </c>
      <c r="C34" s="37" t="s">
        <v>148</v>
      </c>
      <c r="D34" s="40">
        <v>6562000</v>
      </c>
      <c r="E34" s="40">
        <v>81089.8</v>
      </c>
      <c r="F34" s="13">
        <f t="shared" si="2"/>
        <v>1.2357482474855228</v>
      </c>
    </row>
    <row r="35" spans="1:6" ht="12.75">
      <c r="A35" s="11">
        <v>23</v>
      </c>
      <c r="B35" s="38" t="s">
        <v>149</v>
      </c>
      <c r="C35" s="41" t="s">
        <v>150</v>
      </c>
      <c r="D35" s="35">
        <v>2022000</v>
      </c>
      <c r="E35" s="35">
        <v>0</v>
      </c>
      <c r="F35" s="16">
        <f t="shared" si="2"/>
        <v>0</v>
      </c>
    </row>
    <row r="36" spans="1:6" ht="12.75">
      <c r="A36" s="3">
        <v>24</v>
      </c>
      <c r="B36" s="39" t="s">
        <v>151</v>
      </c>
      <c r="C36" s="37" t="s">
        <v>152</v>
      </c>
      <c r="D36" s="40">
        <v>2022000</v>
      </c>
      <c r="E36" s="40">
        <v>0</v>
      </c>
      <c r="F36" s="13">
        <f t="shared" si="2"/>
        <v>0</v>
      </c>
    </row>
    <row r="37" spans="1:6" ht="12.75">
      <c r="A37" s="11">
        <v>25</v>
      </c>
      <c r="B37" s="38" t="s">
        <v>52</v>
      </c>
      <c r="C37" s="41" t="s">
        <v>7</v>
      </c>
      <c r="D37" s="35">
        <v>524839446.48</v>
      </c>
      <c r="E37" s="35">
        <f>242642953.37+1458534.01+3177947.05</f>
        <v>247279434.43</v>
      </c>
      <c r="F37" s="16">
        <f t="shared" si="2"/>
        <v>47.115253262394226</v>
      </c>
    </row>
    <row r="38" spans="1:6" ht="12.75">
      <c r="A38" s="3">
        <v>26</v>
      </c>
      <c r="B38" s="39" t="s">
        <v>153</v>
      </c>
      <c r="C38" s="37" t="s">
        <v>154</v>
      </c>
      <c r="D38" s="40">
        <v>234370881.64</v>
      </c>
      <c r="E38" s="40">
        <v>81179323.07</v>
      </c>
      <c r="F38" s="13">
        <f t="shared" si="2"/>
        <v>34.637119808549265</v>
      </c>
    </row>
    <row r="39" spans="1:6" ht="12.75">
      <c r="A39" s="3">
        <v>27</v>
      </c>
      <c r="B39" s="39" t="s">
        <v>155</v>
      </c>
      <c r="C39" s="37" t="s">
        <v>156</v>
      </c>
      <c r="D39" s="40">
        <v>270199910.43</v>
      </c>
      <c r="E39" s="40">
        <f>145756946.84+1458534.01+3177947.05</f>
        <v>150393427.9</v>
      </c>
      <c r="F39" s="13">
        <f t="shared" si="2"/>
        <v>55.66005838442424</v>
      </c>
    </row>
    <row r="40" spans="1:6" ht="12.75">
      <c r="A40" s="3">
        <v>28</v>
      </c>
      <c r="B40" s="39" t="s">
        <v>53</v>
      </c>
      <c r="C40" s="37" t="s">
        <v>18</v>
      </c>
      <c r="D40" s="40">
        <v>14684688</v>
      </c>
      <c r="E40" s="40">
        <v>12954618.04</v>
      </c>
      <c r="F40" s="13">
        <f t="shared" si="2"/>
        <v>88.21854465004635</v>
      </c>
    </row>
    <row r="41" spans="1:6" ht="12.75">
      <c r="A41" s="3">
        <v>29</v>
      </c>
      <c r="B41" s="39" t="s">
        <v>157</v>
      </c>
      <c r="C41" s="37" t="s">
        <v>158</v>
      </c>
      <c r="D41" s="40">
        <v>5583966.41</v>
      </c>
      <c r="E41" s="40">
        <v>2752065.42</v>
      </c>
      <c r="F41" s="13">
        <f t="shared" si="2"/>
        <v>49.285135653242584</v>
      </c>
    </row>
    <row r="42" spans="1:6" ht="12.75">
      <c r="A42" s="11">
        <v>30</v>
      </c>
      <c r="B42" s="38" t="s">
        <v>54</v>
      </c>
      <c r="C42" s="41" t="s">
        <v>8</v>
      </c>
      <c r="D42" s="35">
        <v>8026557.64</v>
      </c>
      <c r="E42" s="35">
        <v>4188954.14</v>
      </c>
      <c r="F42" s="16">
        <f t="shared" si="2"/>
        <v>52.18867574219526</v>
      </c>
    </row>
    <row r="43" spans="1:8" ht="12.75">
      <c r="A43" s="3">
        <v>31</v>
      </c>
      <c r="B43" s="39" t="s">
        <v>55</v>
      </c>
      <c r="C43" s="37" t="s">
        <v>19</v>
      </c>
      <c r="D43" s="40">
        <v>6725120</v>
      </c>
      <c r="E43" s="40">
        <v>3487796.51</v>
      </c>
      <c r="F43" s="13">
        <f t="shared" si="2"/>
        <v>51.86221970760373</v>
      </c>
      <c r="H43" s="2" t="s">
        <v>173</v>
      </c>
    </row>
    <row r="44" spans="1:6" ht="12.75">
      <c r="A44" s="3">
        <v>32</v>
      </c>
      <c r="B44" s="39" t="s">
        <v>159</v>
      </c>
      <c r="C44" s="37" t="s">
        <v>160</v>
      </c>
      <c r="D44" s="40">
        <v>1301437.64</v>
      </c>
      <c r="E44" s="40">
        <v>701157.63</v>
      </c>
      <c r="F44" s="13">
        <f t="shared" si="2"/>
        <v>53.8756225000531</v>
      </c>
    </row>
    <row r="45" spans="1:6" ht="12.75">
      <c r="A45" s="11">
        <v>33</v>
      </c>
      <c r="B45" s="38" t="s">
        <v>123</v>
      </c>
      <c r="C45" s="41" t="s">
        <v>127</v>
      </c>
      <c r="D45" s="35">
        <v>68129500</v>
      </c>
      <c r="E45" s="35">
        <f>41030696.12+4185313.09+368500</f>
        <v>45584509.20999999</v>
      </c>
      <c r="F45" s="16">
        <f t="shared" si="0"/>
        <v>66.90862139014669</v>
      </c>
    </row>
    <row r="46" spans="1:6" ht="12.75">
      <c r="A46" s="3">
        <v>34</v>
      </c>
      <c r="B46" s="39" t="s">
        <v>124</v>
      </c>
      <c r="C46" s="37" t="s">
        <v>128</v>
      </c>
      <c r="D46" s="40">
        <v>3048000</v>
      </c>
      <c r="E46" s="40">
        <v>1995521.87</v>
      </c>
      <c r="F46" s="13">
        <f t="shared" si="0"/>
        <v>65.46987762467192</v>
      </c>
    </row>
    <row r="47" spans="1:6" ht="12.75">
      <c r="A47" s="3">
        <f t="shared" si="1"/>
        <v>35</v>
      </c>
      <c r="B47" s="39" t="s">
        <v>125</v>
      </c>
      <c r="C47" s="37" t="s">
        <v>129</v>
      </c>
      <c r="D47" s="40">
        <v>60718500</v>
      </c>
      <c r="E47" s="40">
        <f>37696283.71+4185313.09+368500</f>
        <v>42250096.8</v>
      </c>
      <c r="F47" s="13">
        <f t="shared" si="0"/>
        <v>69.58356481138368</v>
      </c>
    </row>
    <row r="48" spans="1:6" ht="12.75">
      <c r="A48" s="3">
        <f t="shared" si="1"/>
        <v>36</v>
      </c>
      <c r="B48" s="39" t="s">
        <v>161</v>
      </c>
      <c r="C48" s="37" t="s">
        <v>162</v>
      </c>
      <c r="D48" s="40">
        <v>4363000</v>
      </c>
      <c r="E48" s="40">
        <v>1338890.54</v>
      </c>
      <c r="F48" s="13">
        <f t="shared" si="0"/>
        <v>30.68738345175338</v>
      </c>
    </row>
    <row r="49" spans="1:6" ht="12.75">
      <c r="A49" s="11">
        <f t="shared" si="1"/>
        <v>37</v>
      </c>
      <c r="B49" s="38" t="s">
        <v>56</v>
      </c>
      <c r="C49" s="41" t="s">
        <v>9</v>
      </c>
      <c r="D49" s="35">
        <v>39561613.03</v>
      </c>
      <c r="E49" s="35">
        <v>12347535.17</v>
      </c>
      <c r="F49" s="16">
        <f t="shared" si="0"/>
        <v>31.21089921342876</v>
      </c>
    </row>
    <row r="50" spans="1:6" ht="12.75">
      <c r="A50" s="3">
        <f t="shared" si="1"/>
        <v>38</v>
      </c>
      <c r="B50" s="39" t="s">
        <v>163</v>
      </c>
      <c r="C50" s="37" t="s">
        <v>164</v>
      </c>
      <c r="D50" s="40">
        <v>5529835</v>
      </c>
      <c r="E50" s="40">
        <v>2877665.23</v>
      </c>
      <c r="F50" s="13">
        <f t="shared" si="0"/>
        <v>52.0388986289826</v>
      </c>
    </row>
    <row r="51" spans="1:6" ht="12.75">
      <c r="A51" s="3">
        <f t="shared" si="1"/>
        <v>39</v>
      </c>
      <c r="B51" s="39" t="s">
        <v>57</v>
      </c>
      <c r="C51" s="37" t="s">
        <v>58</v>
      </c>
      <c r="D51" s="40">
        <v>34031778.03</v>
      </c>
      <c r="E51" s="40">
        <v>9469869.94</v>
      </c>
      <c r="F51" s="13">
        <f>E51/D51*100</f>
        <v>27.826550618812906</v>
      </c>
    </row>
    <row r="52" spans="1:6" ht="38.25">
      <c r="A52" s="11">
        <v>40</v>
      </c>
      <c r="B52" s="38" t="s">
        <v>114</v>
      </c>
      <c r="C52" s="41" t="s">
        <v>107</v>
      </c>
      <c r="D52" s="35">
        <v>177007410.61</v>
      </c>
      <c r="E52" s="35">
        <f>93824070.84+1050100</f>
        <v>94874170.84</v>
      </c>
      <c r="F52" s="16">
        <f>E52/D52*100</f>
        <v>53.59898238895548</v>
      </c>
    </row>
    <row r="53" spans="1:6" ht="38.25">
      <c r="A53" s="3">
        <v>41</v>
      </c>
      <c r="B53" s="39" t="s">
        <v>165</v>
      </c>
      <c r="C53" s="37" t="s">
        <v>166</v>
      </c>
      <c r="D53" s="40">
        <v>40332000</v>
      </c>
      <c r="E53" s="40">
        <v>28889000</v>
      </c>
      <c r="F53" s="13">
        <f>E53/D53*100</f>
        <v>71.62798770207279</v>
      </c>
    </row>
    <row r="54" spans="1:6" ht="12.75">
      <c r="A54" s="3">
        <v>42</v>
      </c>
      <c r="B54" s="39" t="s">
        <v>115</v>
      </c>
      <c r="C54" s="37" t="s">
        <v>108</v>
      </c>
      <c r="D54" s="40">
        <v>136675410.61</v>
      </c>
      <c r="E54" s="40">
        <f>64935070.84+1050100</f>
        <v>65985170.84</v>
      </c>
      <c r="F54" s="13">
        <f>E54/D54*100</f>
        <v>48.27874344441305</v>
      </c>
    </row>
    <row r="55" spans="2:6" ht="12.75">
      <c r="B55" s="58" t="s">
        <v>59</v>
      </c>
      <c r="C55" s="58"/>
      <c r="D55" s="36">
        <v>922098947.12</v>
      </c>
      <c r="E55" s="36">
        <f>442200968.12+1458534.01+1050100+4185313.09+3177947.05+368500</f>
        <v>452441362.27</v>
      </c>
      <c r="F55" s="17">
        <f>E55/D55*100</f>
        <v>49.066465554820795</v>
      </c>
    </row>
    <row r="56" spans="2:6" ht="12.75">
      <c r="B56" s="14"/>
      <c r="C56" s="14"/>
      <c r="D56" s="14"/>
      <c r="E56" s="12"/>
      <c r="F56" s="12"/>
    </row>
  </sheetData>
  <sheetProtection/>
  <mergeCells count="8">
    <mergeCell ref="B55:C55"/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galan</cp:lastModifiedBy>
  <cp:lastPrinted>2013-09-17T05:28:34Z</cp:lastPrinted>
  <dcterms:created xsi:type="dcterms:W3CDTF">1996-10-08T23:32:33Z</dcterms:created>
  <dcterms:modified xsi:type="dcterms:W3CDTF">2013-09-17T05:28:35Z</dcterms:modified>
  <cp:category/>
  <cp:version/>
  <cp:contentType/>
  <cp:contentStatus/>
</cp:coreProperties>
</file>